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oxfordresearchbaltics-my.sharepoint.com/personal/aivars_timofejevs_oxfordresearch_lv/Documents/#Dokumenti/Internal projects - LV/ORB - LV17-11256/3-Vinnēts/SIF_izveretjums_25/4. Gala nodevums/"/>
    </mc:Choice>
  </mc:AlternateContent>
  <xr:revisionPtr revIDLastSave="3248" documentId="8_{4CA00B19-DF20-427D-995B-2F9C9D5B1D23}" xr6:coauthVersionLast="47" xr6:coauthVersionMax="47" xr10:uidLastSave="{8F3E14BA-6ED3-4DE4-A17C-AAC0CDF4C202}"/>
  <bookViews>
    <workbookView xWindow="-120" yWindow="-120" windowWidth="20730" windowHeight="11160" tabRatio="850" xr2:uid="{00000000-000D-0000-FFFF-FFFF00000000}"/>
  </bookViews>
  <sheets>
    <sheet name="Statuss" sheetId="16" r:id="rId1"/>
    <sheet name="Intervences loģika" sheetId="27" r:id="rId2"/>
    <sheet name="3.1.1. mērķi - mērķa grupas" sheetId="1" r:id="rId3"/>
    <sheet name="Mērķa grupas" sheetId="13" r:id="rId4"/>
    <sheet name="Mērķa grupas (2)" sheetId="30" r:id="rId5"/>
    <sheet name="Vismazāk aizsargātās grupas" sheetId="11" r:id="rId6"/>
    <sheet name="3.1.2. ieguldījumi" sheetId="3" r:id="rId7"/>
    <sheet name="Ieguldījumi" sheetId="18" r:id="rId8"/>
    <sheet name="3.1.3. darbības (list)" sheetId="19" r:id="rId9"/>
    <sheet name="3.1.3. darbības " sheetId="9" r:id="rId10"/>
    <sheet name="Rezultāti" sheetId="10" r:id="rId11"/>
    <sheet name="Pīlāru radars" sheetId="29" r:id="rId12"/>
  </sheets>
  <definedNames>
    <definedName name="_xlnm._FilterDatabase" localSheetId="6" hidden="1">'3.1.2. ieguldījumi'!$A$68:$N$78</definedName>
    <definedName name="_xlnm._FilterDatabase" localSheetId="8" hidden="1">'3.1.3. darbības (list)'!$A$1:$K$143</definedName>
    <definedName name="_xlnm._FilterDatabase" localSheetId="3" hidden="1">'Mērķa grupas'!$A$1:$I$58</definedName>
    <definedName name="_xlnm._FilterDatabase" localSheetId="5" hidden="1">'Vismazāk aizsargātās grupas'!$A$29:$I$48</definedName>
    <definedName name="_Hlk52785138" localSheetId="5">'Vismazāk aizsargātās grupas'!$A$1</definedName>
    <definedName name="_Hlk52788770" localSheetId="9">'3.1.3. darbības '!$A$4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9" i="19" l="1"/>
  <c r="K3" i="19"/>
  <c r="K4" i="19"/>
  <c r="K5" i="19"/>
  <c r="K6" i="19"/>
  <c r="K7" i="19"/>
  <c r="K8" i="19"/>
  <c r="K9" i="19"/>
  <c r="K2" i="19"/>
  <c r="K83" i="19"/>
  <c r="C10" i="29" l="1"/>
  <c r="D10" i="29"/>
  <c r="E10" i="29"/>
  <c r="B10" i="29"/>
  <c r="I145" i="19"/>
  <c r="K105" i="19"/>
  <c r="K106" i="19"/>
  <c r="K107" i="19"/>
  <c r="K108" i="19"/>
  <c r="K109" i="19"/>
  <c r="K111" i="19"/>
  <c r="K112" i="19"/>
  <c r="K121" i="19"/>
  <c r="K113" i="19"/>
  <c r="K122" i="19"/>
  <c r="K114" i="19"/>
  <c r="K116" i="19"/>
  <c r="K117" i="19"/>
  <c r="K118" i="19"/>
  <c r="K119" i="19"/>
  <c r="K120" i="19"/>
  <c r="K18" i="19"/>
  <c r="K19" i="19"/>
  <c r="K20" i="19"/>
  <c r="K21" i="19"/>
  <c r="K22" i="19"/>
  <c r="K23" i="19"/>
  <c r="K17" i="19"/>
  <c r="K77" i="19"/>
  <c r="K78" i="19"/>
  <c r="K80" i="19"/>
  <c r="K81" i="19"/>
  <c r="K82" i="19"/>
  <c r="K84" i="19"/>
  <c r="K85" i="19"/>
  <c r="K86" i="19"/>
  <c r="K87" i="19"/>
  <c r="K89" i="19"/>
  <c r="K90" i="19"/>
  <c r="K92" i="19"/>
  <c r="K93" i="19"/>
  <c r="K94" i="19"/>
  <c r="K95" i="19"/>
  <c r="K97" i="19"/>
  <c r="K98" i="19"/>
  <c r="K100" i="19"/>
  <c r="K101" i="19"/>
  <c r="K102" i="19"/>
  <c r="K38" i="19"/>
  <c r="K39" i="19"/>
  <c r="K41" i="19"/>
  <c r="K42" i="19"/>
  <c r="K43" i="19"/>
  <c r="K44" i="19"/>
  <c r="K45" i="19"/>
  <c r="K46" i="19"/>
  <c r="K48" i="19"/>
  <c r="K50" i="19"/>
  <c r="K51" i="19"/>
  <c r="K53" i="19"/>
  <c r="K54" i="19"/>
  <c r="K55" i="19"/>
  <c r="K57" i="19"/>
  <c r="K58" i="19"/>
  <c r="K59" i="19"/>
  <c r="K61" i="19"/>
  <c r="K62" i="19"/>
  <c r="K143" i="19"/>
  <c r="K130" i="19"/>
  <c r="K132" i="19"/>
  <c r="K133" i="19"/>
  <c r="K135" i="19"/>
  <c r="K136" i="19"/>
  <c r="K138" i="19"/>
  <c r="K139" i="19"/>
  <c r="K140" i="19"/>
  <c r="K141" i="19"/>
  <c r="K142" i="19"/>
  <c r="K64" i="19"/>
  <c r="K65" i="19"/>
  <c r="K63" i="19"/>
  <c r="K66" i="19"/>
  <c r="K67" i="19"/>
  <c r="K68" i="19"/>
  <c r="K69" i="19"/>
  <c r="K70" i="19"/>
  <c r="K71" i="19"/>
  <c r="K72" i="19"/>
  <c r="K73" i="19"/>
  <c r="K74" i="19"/>
  <c r="K75" i="19"/>
  <c r="K76" i="19"/>
  <c r="K104" i="19"/>
  <c r="C44" i="9"/>
  <c r="C42" i="9"/>
  <c r="D28" i="9"/>
  <c r="D29" i="9"/>
  <c r="D30" i="9"/>
  <c r="D31" i="9"/>
  <c r="D32" i="9"/>
  <c r="D33" i="9"/>
  <c r="D34" i="9"/>
  <c r="D27" i="9"/>
  <c r="C28" i="9"/>
  <c r="C29" i="9"/>
  <c r="E29" i="9" s="1"/>
  <c r="C30" i="9"/>
  <c r="C31" i="9"/>
  <c r="C32" i="9"/>
  <c r="C33" i="9"/>
  <c r="E33" i="9" s="1"/>
  <c r="C34" i="9"/>
  <c r="E34" i="9" s="1"/>
  <c r="C27" i="9"/>
  <c r="N70" i="3"/>
  <c r="N71" i="3"/>
  <c r="N72" i="3"/>
  <c r="N73" i="3"/>
  <c r="N74" i="3"/>
  <c r="N75" i="3"/>
  <c r="N76" i="3"/>
  <c r="N77" i="3"/>
  <c r="N78" i="3"/>
  <c r="N69" i="3"/>
  <c r="G64" i="3"/>
  <c r="G63" i="3"/>
  <c r="N20" i="3"/>
  <c r="N21" i="3"/>
  <c r="N22" i="3"/>
  <c r="N23" i="3"/>
  <c r="N24" i="3"/>
  <c r="N25" i="3"/>
  <c r="N26" i="3"/>
  <c r="N27" i="3"/>
  <c r="N28" i="3"/>
  <c r="N19" i="3"/>
  <c r="E3" i="18"/>
  <c r="D3" i="18"/>
  <c r="K48" i="3"/>
  <c r="J48" i="3"/>
  <c r="E282" i="18"/>
  <c r="E283" i="18"/>
  <c r="E284" i="18"/>
  <c r="E285" i="18"/>
  <c r="E286" i="18"/>
  <c r="E287" i="18"/>
  <c r="E288" i="18"/>
  <c r="E289" i="18"/>
  <c r="E290" i="18"/>
  <c r="E291" i="18"/>
  <c r="E292" i="18"/>
  <c r="E293" i="18"/>
  <c r="E294" i="18"/>
  <c r="E295" i="18"/>
  <c r="E296" i="18"/>
  <c r="E297" i="18"/>
  <c r="E298" i="18"/>
  <c r="E299" i="18"/>
  <c r="E300" i="18"/>
  <c r="E301" i="18"/>
  <c r="E302" i="18"/>
  <c r="E303" i="18"/>
  <c r="E304" i="18"/>
  <c r="E281" i="18"/>
  <c r="I274" i="18"/>
  <c r="I235" i="18"/>
  <c r="I236" i="18"/>
  <c r="I237" i="18"/>
  <c r="I238" i="18"/>
  <c r="I239" i="18"/>
  <c r="I240" i="18"/>
  <c r="I241" i="18"/>
  <c r="I242" i="18"/>
  <c r="I243" i="18"/>
  <c r="I244" i="18"/>
  <c r="I245" i="18"/>
  <c r="I246" i="18"/>
  <c r="I247" i="18"/>
  <c r="I248" i="18"/>
  <c r="I249" i="18"/>
  <c r="I250" i="18"/>
  <c r="I251" i="18"/>
  <c r="I252" i="18"/>
  <c r="I253" i="18"/>
  <c r="I254" i="18"/>
  <c r="I255" i="18"/>
  <c r="I256" i="18"/>
  <c r="I257" i="18"/>
  <c r="I258" i="18"/>
  <c r="I259" i="18"/>
  <c r="I260" i="18"/>
  <c r="I261" i="18"/>
  <c r="I262" i="18"/>
  <c r="I263" i="18"/>
  <c r="I264" i="18"/>
  <c r="I265" i="18"/>
  <c r="I266" i="18"/>
  <c r="I267" i="18"/>
  <c r="I268" i="18"/>
  <c r="I269" i="18"/>
  <c r="I270" i="18"/>
  <c r="I271" i="18"/>
  <c r="I272" i="18"/>
  <c r="I273" i="18"/>
  <c r="I234" i="18"/>
  <c r="E235" i="18"/>
  <c r="E236" i="18"/>
  <c r="E237" i="18"/>
  <c r="E238" i="18"/>
  <c r="E239" i="18"/>
  <c r="E240" i="18"/>
  <c r="E241" i="18"/>
  <c r="E242" i="18"/>
  <c r="E243" i="18"/>
  <c r="E244" i="18"/>
  <c r="E245" i="18"/>
  <c r="E246" i="18"/>
  <c r="E247" i="18"/>
  <c r="E248" i="18"/>
  <c r="E249" i="18"/>
  <c r="E250" i="18"/>
  <c r="E251" i="18"/>
  <c r="E252" i="18"/>
  <c r="E253" i="18"/>
  <c r="E254" i="18"/>
  <c r="E255" i="18"/>
  <c r="E256" i="18"/>
  <c r="E257" i="18"/>
  <c r="E258" i="18"/>
  <c r="E259" i="18"/>
  <c r="E260" i="18"/>
  <c r="E261" i="18"/>
  <c r="E262" i="18"/>
  <c r="E263" i="18"/>
  <c r="E264" i="18"/>
  <c r="E265" i="18"/>
  <c r="E266" i="18"/>
  <c r="E267" i="18"/>
  <c r="E268" i="18"/>
  <c r="E269" i="18"/>
  <c r="E270" i="18"/>
  <c r="E271" i="18"/>
  <c r="E274" i="18"/>
  <c r="E234" i="18"/>
  <c r="I229" i="18"/>
  <c r="I215" i="18"/>
  <c r="I216" i="18"/>
  <c r="I217" i="18"/>
  <c r="I218" i="18"/>
  <c r="I219" i="18"/>
  <c r="I220" i="18"/>
  <c r="I221" i="18"/>
  <c r="I222" i="18"/>
  <c r="I223" i="18"/>
  <c r="I224" i="18"/>
  <c r="I225" i="18"/>
  <c r="I226" i="18"/>
  <c r="I227" i="18"/>
  <c r="I228" i="18"/>
  <c r="I214" i="18"/>
  <c r="E215" i="18"/>
  <c r="E216" i="18"/>
  <c r="E217" i="18"/>
  <c r="E218" i="18"/>
  <c r="E219" i="18"/>
  <c r="E220" i="18"/>
  <c r="E221" i="18"/>
  <c r="E222" i="18"/>
  <c r="E223" i="18"/>
  <c r="E224" i="18"/>
  <c r="E225" i="18"/>
  <c r="E226" i="18"/>
  <c r="E227" i="18"/>
  <c r="E228" i="18"/>
  <c r="E229" i="18"/>
  <c r="E214" i="18"/>
  <c r="I183" i="18"/>
  <c r="I184" i="18"/>
  <c r="I185" i="18"/>
  <c r="I186" i="18"/>
  <c r="I187" i="18"/>
  <c r="I188" i="18"/>
  <c r="I189" i="18"/>
  <c r="I190" i="18"/>
  <c r="I191" i="18"/>
  <c r="I192" i="18"/>
  <c r="I193" i="18"/>
  <c r="I194" i="18"/>
  <c r="I195" i="18"/>
  <c r="I196" i="18"/>
  <c r="I197" i="18"/>
  <c r="I198" i="18"/>
  <c r="I199" i="18"/>
  <c r="I200" i="18"/>
  <c r="I201" i="18"/>
  <c r="I202" i="18"/>
  <c r="I203" i="18"/>
  <c r="I204" i="18"/>
  <c r="I205" i="18"/>
  <c r="I206" i="18"/>
  <c r="I207" i="18"/>
  <c r="I208" i="18"/>
  <c r="I182" i="18"/>
  <c r="E183" i="18"/>
  <c r="E184" i="18"/>
  <c r="E185" i="18"/>
  <c r="E186" i="18"/>
  <c r="E187" i="18"/>
  <c r="E188" i="18"/>
  <c r="E189" i="18"/>
  <c r="E190" i="18"/>
  <c r="E191" i="18"/>
  <c r="E192" i="18"/>
  <c r="E193" i="18"/>
  <c r="E194" i="18"/>
  <c r="E195" i="18"/>
  <c r="E196" i="18"/>
  <c r="E197" i="18"/>
  <c r="E198" i="18"/>
  <c r="E199" i="18"/>
  <c r="E200" i="18"/>
  <c r="E201" i="18"/>
  <c r="E202" i="18"/>
  <c r="E203" i="18"/>
  <c r="E204" i="18"/>
  <c r="E205" i="18"/>
  <c r="E206" i="18"/>
  <c r="E207" i="18"/>
  <c r="E208" i="18"/>
  <c r="E182" i="18"/>
  <c r="I160" i="18"/>
  <c r="I161" i="18"/>
  <c r="I162" i="18"/>
  <c r="I163" i="18"/>
  <c r="I164" i="18"/>
  <c r="I165" i="18"/>
  <c r="I166" i="18"/>
  <c r="I167" i="18"/>
  <c r="I168" i="18"/>
  <c r="I169" i="18"/>
  <c r="I170" i="18"/>
  <c r="I171" i="18"/>
  <c r="I172" i="18"/>
  <c r="I173" i="18"/>
  <c r="I174" i="18"/>
  <c r="I175" i="18"/>
  <c r="I176" i="18"/>
  <c r="I159" i="18"/>
  <c r="E160" i="18"/>
  <c r="E161" i="18"/>
  <c r="E162" i="18"/>
  <c r="E163" i="18"/>
  <c r="E164" i="18"/>
  <c r="E165" i="18"/>
  <c r="E166" i="18"/>
  <c r="E167" i="18"/>
  <c r="E168" i="18"/>
  <c r="E169" i="18"/>
  <c r="E170" i="18"/>
  <c r="E171" i="18"/>
  <c r="E172" i="18"/>
  <c r="E173" i="18"/>
  <c r="E174" i="18"/>
  <c r="E176" i="18"/>
  <c r="E159" i="18"/>
  <c r="I143" i="18"/>
  <c r="I144" i="18"/>
  <c r="I145" i="18"/>
  <c r="I146" i="18"/>
  <c r="I147" i="18"/>
  <c r="I148" i="18"/>
  <c r="I149" i="18"/>
  <c r="I150" i="18"/>
  <c r="I151" i="18"/>
  <c r="I152" i="18"/>
  <c r="I153" i="18"/>
  <c r="I142" i="18"/>
  <c r="E143" i="18"/>
  <c r="E144" i="18"/>
  <c r="E145" i="18"/>
  <c r="E146" i="18"/>
  <c r="E147" i="18"/>
  <c r="E148" i="18"/>
  <c r="E149" i="18"/>
  <c r="E150" i="18"/>
  <c r="E151" i="18"/>
  <c r="E152" i="18"/>
  <c r="E153" i="18"/>
  <c r="E142" i="18"/>
  <c r="I135" i="18"/>
  <c r="I121" i="18"/>
  <c r="I122" i="18"/>
  <c r="I123" i="18"/>
  <c r="I124" i="18"/>
  <c r="I125" i="18"/>
  <c r="I126" i="18"/>
  <c r="I127" i="18"/>
  <c r="I128" i="18"/>
  <c r="I129" i="18"/>
  <c r="I130" i="18"/>
  <c r="I131" i="18"/>
  <c r="I132" i="18"/>
  <c r="I133" i="18"/>
  <c r="I134" i="18"/>
  <c r="I120" i="18"/>
  <c r="E121" i="18"/>
  <c r="E122" i="18"/>
  <c r="E123" i="18"/>
  <c r="E124" i="18"/>
  <c r="E125" i="18"/>
  <c r="E126" i="18"/>
  <c r="E127" i="18"/>
  <c r="E128" i="18"/>
  <c r="E129" i="18"/>
  <c r="E130" i="18"/>
  <c r="E131" i="18"/>
  <c r="E132" i="18"/>
  <c r="E133" i="18"/>
  <c r="E134" i="18"/>
  <c r="E135" i="18"/>
  <c r="E120" i="18"/>
  <c r="E105" i="18"/>
  <c r="E106" i="18"/>
  <c r="E107" i="18"/>
  <c r="E108" i="18"/>
  <c r="E109" i="18"/>
  <c r="E110" i="18"/>
  <c r="E111" i="18"/>
  <c r="E112" i="18"/>
  <c r="E113" i="18"/>
  <c r="E114" i="18"/>
  <c r="E104" i="18"/>
  <c r="E91" i="18"/>
  <c r="E92" i="18"/>
  <c r="E93" i="18"/>
  <c r="E94" i="18"/>
  <c r="E95" i="18"/>
  <c r="E96" i="18"/>
  <c r="E97" i="18"/>
  <c r="E98" i="18"/>
  <c r="E90" i="18"/>
  <c r="E63" i="18"/>
  <c r="E64" i="18"/>
  <c r="E65" i="18"/>
  <c r="E66" i="18"/>
  <c r="E67" i="18"/>
  <c r="E68" i="18"/>
  <c r="E69" i="18"/>
  <c r="E70" i="18"/>
  <c r="E71" i="18"/>
  <c r="E72" i="18"/>
  <c r="E73" i="18"/>
  <c r="E74" i="18"/>
  <c r="E75" i="18"/>
  <c r="E76" i="18"/>
  <c r="E77" i="18"/>
  <c r="E78" i="18"/>
  <c r="E79"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10"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37" i="18"/>
  <c r="E38" i="18"/>
  <c r="E39" i="18"/>
  <c r="E40" i="18"/>
  <c r="E41" i="18"/>
  <c r="E42" i="18"/>
  <c r="E43" i="18"/>
  <c r="E44" i="18"/>
  <c r="E45" i="18"/>
  <c r="E46" i="18"/>
  <c r="E47" i="18"/>
  <c r="E48" i="18"/>
  <c r="E49" i="18"/>
  <c r="E50" i="18"/>
  <c r="E51" i="18"/>
  <c r="E52" i="18"/>
  <c r="E53" i="18"/>
  <c r="E54" i="18"/>
  <c r="E55" i="18"/>
  <c r="E56" i="18"/>
  <c r="E57" i="18"/>
  <c r="E58" i="18"/>
  <c r="E59" i="18"/>
  <c r="E60" i="18"/>
  <c r="E61" i="18"/>
  <c r="E11" i="18"/>
  <c r="E10" i="18"/>
  <c r="I46" i="13"/>
  <c r="I48" i="13"/>
  <c r="I49" i="13"/>
  <c r="I31" i="11"/>
  <c r="I32" i="11"/>
  <c r="I33" i="11"/>
  <c r="I34" i="11"/>
  <c r="I35" i="11"/>
  <c r="I36" i="11"/>
  <c r="I37" i="11"/>
  <c r="I38" i="11"/>
  <c r="I39" i="11"/>
  <c r="I40" i="11"/>
  <c r="I41" i="11"/>
  <c r="I42" i="11"/>
  <c r="I43" i="11"/>
  <c r="I44" i="11"/>
  <c r="I45" i="11"/>
  <c r="I46" i="11"/>
  <c r="I47" i="11"/>
  <c r="I30" i="11"/>
  <c r="I57" i="13"/>
  <c r="I53" i="13"/>
  <c r="I52" i="13"/>
  <c r="I37" i="13"/>
  <c r="I38" i="13"/>
  <c r="I39" i="13"/>
  <c r="I40" i="13"/>
  <c r="I36" i="13"/>
  <c r="I32" i="13"/>
  <c r="I31" i="13"/>
  <c r="I3" i="13"/>
  <c r="I4" i="13"/>
  <c r="I5" i="13"/>
  <c r="I6" i="13"/>
  <c r="I7" i="13"/>
  <c r="I8" i="13"/>
  <c r="I9" i="13"/>
  <c r="I10" i="13"/>
  <c r="I11" i="13"/>
  <c r="I12" i="13"/>
  <c r="I13" i="13"/>
  <c r="I14" i="13"/>
  <c r="I15" i="13"/>
  <c r="I16" i="13"/>
  <c r="I17" i="13"/>
  <c r="I18" i="13"/>
  <c r="I19" i="13"/>
  <c r="I2" i="13"/>
  <c r="E32" i="9" l="1"/>
  <c r="E31" i="9"/>
  <c r="E30" i="9"/>
  <c r="E28" i="9"/>
  <c r="E2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tc={EAA8EC0F-C171-4574-9B00-C476433E45AE}</author>
  </authors>
  <commentList>
    <comment ref="K2" authorId="0" shapeId="0" xr:uid="{EAA8EC0F-C171-4574-9B00-C476433E45AE}">
      <text>
        <t>[Threaded comment]
Your version of Excel allows you to read this threaded comment; however, any edits to it will get removed if the file is opened in a newer version of Excel. Learn more: https://go.microsoft.com/fwlink/?linkid=870924
Comment:
    Aktivitāšu norises vieta: 
Reply:
    Atskaites formā nemaz nav opcija: Pierīga</t>
      </text>
    </comment>
  </commentList>
</comments>
</file>

<file path=xl/sharedStrings.xml><?xml version="1.0" encoding="utf-8"?>
<sst xmlns="http://schemas.openxmlformats.org/spreadsheetml/2006/main" count="3777" uniqueCount="1462">
  <si>
    <t>Projekta nosaukums</t>
  </si>
  <si>
    <t>Tematiskais virziens</t>
  </si>
  <si>
    <t>Finansējuma saņēmējs</t>
  </si>
  <si>
    <t>Projekta statuss</t>
  </si>
  <si>
    <t>Noslēguma pārskats</t>
  </si>
  <si>
    <t>"Mazaizsargātas sabiedrības grupas - nepilngadīgu grūtnieču interešu aizstāvība, veidojot valsts atbalsta sistēmu, II posms"</t>
  </si>
  <si>
    <t>Nodibinājums "BĒRNU SLIMNĪCAS FONDS"</t>
  </si>
  <si>
    <t>Pabeigts</t>
  </si>
  <si>
    <t>Pieejams, saskaņots</t>
  </si>
  <si>
    <t>Sociālās drošības interešu pārstāvības tīkls</t>
  </si>
  <si>
    <t>Nodibinājums "Fonds PLECS"</t>
  </si>
  <si>
    <t>Turpinās</t>
  </si>
  <si>
    <t>Nav</t>
  </si>
  <si>
    <t>Bērnu interešu pārstāvniecība sociālās drošības jomā</t>
  </si>
  <si>
    <t>Biedrība "Latvijas Bērnu labklājības tīkls"</t>
  </si>
  <si>
    <t>Reģionālo jaunatnes organizāciju kapacitātes stiprināšana interešu aizstāvības jomā (LJP 9.0)</t>
  </si>
  <si>
    <t>Biedrība "Latvijas Jaunatnes padome"</t>
  </si>
  <si>
    <t xml:space="preserve"> "Sociālā atbalsta programma "Līdz.Vērtīgs""</t>
  </si>
  <si>
    <t xml:space="preserve"> Nodibinājums "Palīdzēsim.lv"</t>
  </si>
  <si>
    <t>"Trešās paaudzes universitāšu tīkla izveide Latvijā sabiedrības vecākās paaudzes sociālās labklājības un drošības vairošanas interesēs"</t>
  </si>
  <si>
    <t>Biedrība "Vidusdaugavas NVO centrs"</t>
  </si>
  <si>
    <t xml:space="preserve">Integritātes pakti – sabiedrības iesaiste publiskā finansējuma izlietojuma uzraudzībā </t>
  </si>
  <si>
    <t>Biedrība "Sabiedrība par atklātību-Delna",</t>
  </si>
  <si>
    <t>Efektīvs NBK. Principa nenodarīt būtisku kaitējumu" piemērošanas, ieviešanas un uzraudzības stiprināšana publiskos investīciju projektos"</t>
  </si>
  <si>
    <t>Nodibinājums "Latvijas Dabas fonds"</t>
  </si>
  <si>
    <t>ES fondu uzraugi </t>
  </si>
  <si>
    <t>Biedrība "Sabiedriskās politikas centrs PROVIDUS" </t>
  </si>
  <si>
    <t>Efektīvs un atbildīgs attīstības sadarbības finansējums </t>
  </si>
  <si>
    <t>Biedrība "Latvijas Platforma attīstības sadarbībai"</t>
  </si>
  <si>
    <t xml:space="preserve">3.1.1.	Kādi bija atbalstīto projektu mērķi, t.sk. mērķa grupas? Kādus apsvērumus projekta īstenotāji ņēma vērā, izvēloties mērķa grupas? Cik lielā mērā īstenotajos projektos aptvertas sākotnēji noteiktās mērķa grupas? Kāds bija atbalstīto projektu un projektā iesaistīto mērķa grupu teritoriālais pārklājums? </t>
  </si>
  <si>
    <t xml:space="preserve">Balstoties uz dokumentu analīzi, Izpildītājs noskaidros atbalstīto projektu:
a.	mērķus;
b.	sākotnēji noteiktās mērķa grupas;
c.	identificēs projektu pieteikumos definētos apsvērumus mērķa grupu izvēlei; 
d.	cik lielā mērā īstenotajos projektos aptvertas sākotnējās mērķa grupas;
e.	teritoriālo pārklājumu, kā arī veiks tā kartējumu;
f.	iesaistīto mērķa grupu teritoriālo pārklājumu, kā arī veiks kartējumu. </t>
  </si>
  <si>
    <t>Nr.p.k.</t>
  </si>
  <si>
    <t xml:space="preserve">Projekts Nr. </t>
  </si>
  <si>
    <t>Projekta mērķi</t>
  </si>
  <si>
    <t>Sākotnēji noteiktās mērķa grupas</t>
  </si>
  <si>
    <t>Apsvērumi mērķa grupu izvēlei</t>
  </si>
  <si>
    <t>Sākotnēji noteiktais mērķa grupu teritoriālais pārklājums</t>
  </si>
  <si>
    <t>Faktiski aptvertās mērķa grupas (%/skaits no plānotā)</t>
  </si>
  <si>
    <t>Faktiskais mērķa grupas teritoriālais pārklājums</t>
  </si>
  <si>
    <t>kavējošie faktori sākotnēji noteiktās mērķa grupas aptveršanā (intervijas)</t>
  </si>
  <si>
    <t>veicinošie faktori sākotnēji noteiktās mērķa grupas aptveršanā (intervijas)</t>
  </si>
  <si>
    <t xml:space="preserve">6.3.1.4.i.0/1/23/A/SIF/005 </t>
  </si>
  <si>
    <t xml:space="preserve">Projekta mērķis: ir sniegt atbalstu un interešu aizstāvību mazaizsargātai iedzīvotāju grupai (nepilngadīgas grūtnieces, tai skaitā nepilngadīgie tēvi), kā arī, izstrādāt un nodrošināt plašu komunikācijas apmaiņu starp nozares profesionāļiem un iesaistītajām personām. Tāpat, sadarbībā ar nozares pārstāvjiem un ekspertiem, veikt nepilngadīgo grūtnieču mentoru programmas izveidi (analītisks dokuments iesniegšanai lēmumpieņēmējiem) un speciālistu komunikācijas modeļa izstrādi (tai skaitā pilotēšanu), kā daļu no iespējamas nākotnes valsts apmaksātas atbalsta sistēmas. </t>
  </si>
  <si>
    <t>Nepilngadīgās grūtnieces -150 
Nepilngadīgo grūtnieču vecāki/ģimenes locekļi/aizbildņi-150
Jaunietes (15 – 25 gadi)-5000
Mentori (mentoru apmācības) - 10
Vecmātes (Vecmāšu apmācības) - 40
Veselības ministrija - 1
Labklājības ministrija - 1
Nacionālais Veselības dienests - 1
Saeima - 1
Bērnu klīniskās universitātes slimnīca - 1
Sadarbības platforma “Demogrāfisko lietu centrs” - 1
Latvijas Vecmāšu asociācija - 1
Rīgas Dzemdību nama fonds - 1
Latvijas Dūlu apvienība - 1
Sociālo darbinieku biedrība - 1
Latvijas Bāriņtiesu darbinieku asociācija - 1
Latvijas pašvaldību savienība - 1
Sabiedrība kopumā, netiešā mērķa grupa - 100 000</t>
  </si>
  <si>
    <t>Lai gan pēdējos gadu desmitos labklājības līmenis Latvijā ir būtiski audzis un informācijas pieejamība ir šķietami visaptveroša, situācija, kad jauniešiem, kuri vēl nav sasnieguši pilngadību dzimst bērni, aizvien nav retums. Šī sabiedrības daļa mūsu valstī ir ilgstoši ignorēta, atstājot nepilngadīgās māmiņas likteņa un nezināšanas varā, kā arī bez atbalsta, kas palīdzētu jaunajām māmiņām gan tikt galā ar jaunajiem pienākumiem, gan veltīt laiku arī savai izglītībai. Jaunās māmiņas saskaras ar vairākām problēmām – viena no tām ir sabiedrības nosodījums un nelabvēlīgā attieksme, kas smagi iedragā jauno meiteņu pašapziņu. Dažādu iemeslu dēļ nepilngadīgās māmiņas bieži nesaņem bērnu tēvu un vecāku atbalstu, tādēļ liela daļa gados jaunu māmiņu ir spiestas audzināt mazuli vienas. Bieži vien grūtniecība aprauj izglītības gaitas, un tikai retā meitene pēc mazuļa piedzimšanas turpina mācības. Arī nereti ļoti sliktā finansiālā situācija, kuras iespaidā liela daļa nepilngadīgo grūtnieču burtiski paliek “uz ielas” vai meklē krīzes centru palīdzību.</t>
  </si>
  <si>
    <t>Rīga</t>
  </si>
  <si>
    <t>Nepilngadīgas grūtnieces	150
Nepilngadīgo grūtnieču vecāki/ģimenes locekļi/aizbildņi	150
Jaunietes (15-25 gadi)	4800
Mentori (mentoru apmācības)	30
Vecmātes (Vecmāšu apmācības)	40
Veselības ministrija	1
Labklājības ministrija	1
Nacionālais Veselības dienests	1
Saeima	1
Bērnu klīniskās universitātes slimnīca	1
Latvijas Vecmāšu asociācija	1
Rīgas Dzemdību nama fonds	1
Latvijas Dūlu apvienība	1
Sociālo darbinieku apvienība	1
Latvijas Pašvaldību savienība	1
Sabiedrība kopumā (netiešā mērķa grupa)	313 545</t>
  </si>
  <si>
    <t>Rīgas, visa Latvija</t>
  </si>
  <si>
    <t>6.3.1.4.i.0/1/23/A/SIF/014</t>
  </si>
  <si>
    <t>Investīcijas mērķis ir nevalstisko organizāciju pārstāvniecību sociālās drošības jomā, izveidojot sadarbības tīklu, stiprinot tīkla dalīborganizāciju un to biedru un sadarbības partneru kapacitāti, vienlaikus attīstot sociāli mazākaizsargāto iedzīvotāju grupu interešu pārstāvību publiskās pārvaldes lēmumu pieņemšanā.</t>
  </si>
  <si>
    <r>
      <t>Personas darbnespējas vecumā	200</t>
    </r>
    <r>
      <rPr>
        <sz val="8"/>
        <color rgb="FFFF0000"/>
        <rFont val="Arial"/>
        <family val="2"/>
      </rPr>
      <t>/50</t>
    </r>
    <r>
      <rPr>
        <sz val="8"/>
        <color theme="1"/>
        <rFont val="Arial"/>
        <family val="2"/>
        <charset val="186"/>
      </rPr>
      <t xml:space="preserve">
Maznodrošinātās personas	100</t>
    </r>
    <r>
      <rPr>
        <sz val="8"/>
        <color rgb="FFFF0000"/>
        <rFont val="Arial"/>
        <family val="2"/>
      </rPr>
      <t>/25</t>
    </r>
    <r>
      <rPr>
        <sz val="8"/>
        <color theme="1"/>
        <rFont val="Arial"/>
        <family val="2"/>
        <charset val="186"/>
      </rPr>
      <t xml:space="preserve">
Ģimenes, kuras audzina trīs un vairāk bērnus	50</t>
    </r>
    <r>
      <rPr>
        <sz val="8"/>
        <color rgb="FFFF0000"/>
        <rFont val="Arial"/>
        <family val="2"/>
      </rPr>
      <t>/13</t>
    </r>
    <r>
      <rPr>
        <sz val="8"/>
        <color theme="1"/>
        <rFont val="Arial"/>
        <family val="2"/>
        <charset val="186"/>
      </rPr>
      <t xml:space="preserve">
Bērni	100</t>
    </r>
    <r>
      <rPr>
        <sz val="8"/>
        <color rgb="FFFF0000"/>
        <rFont val="Arial"/>
        <family val="2"/>
      </rPr>
      <t>/25</t>
    </r>
    <r>
      <rPr>
        <sz val="8"/>
        <color theme="1"/>
        <rFont val="Arial"/>
        <family val="2"/>
        <charset val="186"/>
      </rPr>
      <t xml:space="preserve">
Personas virs darbaspējas vecuma	100</t>
    </r>
    <r>
      <rPr>
        <sz val="8"/>
        <color rgb="FFFF0000"/>
        <rFont val="Arial"/>
        <family val="2"/>
      </rPr>
      <t>/25</t>
    </r>
    <r>
      <rPr>
        <sz val="8"/>
        <color theme="1"/>
        <rFont val="Arial"/>
        <family val="2"/>
        <charset val="186"/>
      </rPr>
      <t xml:space="preserve">
Personas ar invaliditāti	50</t>
    </r>
    <r>
      <rPr>
        <sz val="8"/>
        <color rgb="FFFF0000"/>
        <rFont val="Arial"/>
        <family val="2"/>
      </rPr>
      <t>/13</t>
    </r>
    <r>
      <rPr>
        <sz val="8"/>
        <color theme="1"/>
        <rFont val="Arial"/>
        <family val="2"/>
        <charset val="186"/>
      </rPr>
      <t xml:space="preserve">
No vardarbības cietušās personas	50</t>
    </r>
    <r>
      <rPr>
        <sz val="8"/>
        <color rgb="FFFF0000"/>
        <rFont val="Arial"/>
        <family val="2"/>
      </rPr>
      <t>/13</t>
    </r>
    <r>
      <rPr>
        <sz val="8"/>
        <color theme="1"/>
        <rFont val="Arial"/>
        <family val="2"/>
        <charset val="186"/>
      </rPr>
      <t xml:space="preserve">
Cilvēktirdzniecības upuri	50</t>
    </r>
    <r>
      <rPr>
        <sz val="8"/>
        <color rgb="FFFF0000"/>
        <rFont val="Arial"/>
        <family val="2"/>
      </rPr>
      <t>/13</t>
    </r>
  </si>
  <si>
    <t>Tīkla nepieciešamība un sociālās drošības pārstāvniecība nepieciešama, jo:
- esošie sabiedrības līdzdalības formāti Latvijā neatbilst mūsdienu un nākotnes nodarbinātības jaunajām formām un sociālo spēlētāju daudzveidībai, tie nespēj pilnvērtīgi nodrošināt to sabiedrības grupu interešu
pārstāvniecību lēmumu pieņemšanas procesā, kam tā ir nepieciešama visvairāk.;
-Latvijā nevalstiskās organizācijas patstāvīgi vai ar deleģējuma līguma pamata īsteno ievērojamu skaitu valsts funkciju, īpaši sociālajā jomā, tā uzņemoties līdzvērtīga sociālā partnera lomu. Līdz ar to pilsoniskās sabiedrības organizācijām nepieciešams nodrošināt līdzvērtīgu statusu un līdzdalības iespējas, kādas tās ir Nacionālā trīspusējās sadarbības padomē pārstāvētajām organizācijām;
-Līdzšinējā sadarbība starp valsti un organizētās pilsoniskās sabiedrības grupām nav efektīvi vērsta uz cilvēka jeb valsts klienta vajadzību apzināšanu un apmierināšanu publisko pakalpojumu nodrošināšanas ietvarā;
-šobrīd pastāv disbalanss interešu pārstāvniecībā lēmumu pieņemšanas procesā, jo sociālās drošības jomā nav kapacitātes un/vai nav izveidojušās organizācijas, kas piedalās lēmumu pieņemšanā sociālās drošības jomā;
-Nav veikta vajadzību un risinājumu kartēšana, kvalitātīvu prototipu vai konceptu izstrāde sociālās drošības jomā.</t>
  </si>
  <si>
    <t>nav pabeigts - nav info</t>
  </si>
  <si>
    <t>6.3.1.4.i.0/1/23/A/SIF/016</t>
  </si>
  <si>
    <t xml:space="preserve">Projekta mērķis ir veidot uz bērnu labbūtību orientētu politiku Latvijā, uzlabojot lēmumu pieņemšanas
procesu bērnu labbūtības un sociālās drošības veicināšanai. Lai to panāktu, nepieciešams ieviest
konsekventu praksi pierādījumos balstītai interešu aizstāvībai bērnu labbūtības jomā. </t>
  </si>
  <si>
    <t>Bērni	500
NVO (biedrību un nodibinājumu) pārstāvji	100
Lēmumu pieņēmēji un politikas veidotāji	50</t>
  </si>
  <si>
    <t>Statistikas dati liecina, ka katrs piektais bērns Latvijā (20,1%) ir pakļauts nabadzības vai sociālās atstumtības riskam.Eiropas Savienības politiskā iniciatīva “Eiropas bērnu garantija” paredz gan bērniem labvēlīgas nacionālās
politikas plānošanu un atbilstošu tiesību aktu pieņemšanu, gan preventīvus pasākumus, lai nepieļautu bērnu sociālo atstumtību, gan arī atbalsta pasākumus tiem bērniem, kuru pamatvajadzības nav nodrošinātas. Tomēr šobrīd valstī gan institūciju, gan nevalstisko organizāciju līmenī ir ļoti fragmentēta pieeja dziļu sociālu problēmu risināšanai un trūkst vienota visaptveroša stratēģiskā un datos balstīta skatījuma.</t>
  </si>
  <si>
    <t xml:space="preserve"> visa Latvija</t>
  </si>
  <si>
    <t>6.3.1.4.i.0/1/23/A/SIF/017</t>
  </si>
  <si>
    <t>Investīciju projekta mērķis ir stiprināt Latvijas nevalstiskās organizācijas, kuras ikdienā strādā ar
jauniešiem vecumā no 15 līdz 25 gadiem un veic šo jauniešu interešu pārstāvniecību dažādos līmeņos.
Tāpat arī stiprināt un nodrošināt jauniešu vecumā no 15 līdz 25 gadiem interešu pārstāvību, pilsonisko
līdzdalību, zināšanas un prasmes pašu interešu pārstāvniecības īstenošanā.</t>
  </si>
  <si>
    <t>15-25 gadus veci jaunieši	15 
jaunatnes organizācijas 	8
15-25 gadus veci jaunieši	185
jaunatnes organizācijas 	8
15-25 gadus veci jaunieši	95
jaunatnes organizācijas 	8
15-25 gadus veci jaunieši	185
jaunatnes organizācijas 	8
15-25 gadus veci jaunieši	95
jaunatnes organizācijas 	8
15-25 gadus veci jaunieši	165
jaunatnes organizācijas 	8</t>
  </si>
  <si>
    <t xml:space="preserve">Baltijas valstīs, redzam, ka nevalstisko organizāciju darbībā piedalās aptuveni 30% jauniešu Igaunijā un Lietuvā, bet tikai 17% Latvijā. Dati norāda, ka jauniešu pilsoniskā iesaiste Latvijā ir zema. 2020. gadā tikai 8% jaunieši Latvijā uzskatīja, ka viņiem ir augstas iespējas ietekmēt lēmumus savā pašvaldībā. Valstiskā līmenī tie bija tikai 5%. 64% organizāciju norādījušas, ka tām trūkst cilvēkresursi pamatdarbības nodrošināšanai, kas norāda uz organizāciju kapacitātes trūkumu. Daudzās jaunatnes NVO ir nepieciešama paaudžu nomaiņa.45,5% jauniešu aptaujas respondentu atzīst, ka Latvijā jauniešiem ir ierobežotas iespējas līdzdarboties. Analizējot respondentu sniegtos pamatojumus gan aptaujā, gan padziļinātajās intervijās, ir secināms, ka jaunieši uzskata, ka viņu teiktais tiek ignorēts, projekti netiek apstiprināti, viņi jūtas kā ērta dekorācija pieaugušajiem izdevīgos brīžos, kā palīgstrādnieki; lauku jauniešu un mazākumtautību jauniešu iespējas ir vēl būtiskāk ierobežotas, daļa jauniešu atzīst, ka tikai pēdējā laikā dzird par jauniešu iespējām, taču tāpat nepārzina tās. </t>
  </si>
  <si>
    <t>Rīga, Zemgale, Kurzeme, Pierīga, Latgale</t>
  </si>
  <si>
    <t>Kopā no paredzētajeim 720+72+20=812 jauniešiem aktivitātēs cvsasniegti 506+208+52=766, kas ir vismaz 10% robežās no paredzētā. 
jaunatnes organizācijas : vismaz 54</t>
  </si>
  <si>
    <t xml:space="preserve">Kurzeme
Latgale
Rīga
Vidzeme
Zemgale </t>
  </si>
  <si>
    <t xml:space="preserve">6.3.1.4.i.0/1/23/A/SIF/019 </t>
  </si>
  <si>
    <t xml:space="preserve">Projekta mērķis ir izveidot rekomendācijas izmaksu efektīvai pusaudžu un jauniešu ar invaliditāti aprūpei,
nodrošinot iespējas uz cieņpilnu un pilnvērtīgu dzīvi sabiedrībā. </t>
  </si>
  <si>
    <t>Nodibininājuma „Palīdzēsim.lv” darbinieki	5
Biedrības „Dauna sindroms Latvija” darbinieki	3
"Latvijas Spina Bifida un Hidrocefālijas biedrības" darbinieki	2</t>
  </si>
  <si>
    <t>Pieredze rāda, ka šī brīža aprūpe ir nesistemātiska, nav pēctecīga, ir pārāk vispārināta (nav individuālas pieejas). Ja persona nav valsts aprūpē, par procesa virzītāju kļūst bērna likumiskais pārstāvis, kurš nav speciālists nepieciešamajās jomās un ne vienmēr spēj pilnvērtīgi nodrošināt sistēmisku, patstāvīgu, cieņpilnu dzīvi aprūpējamai personai. Pusaudžiem un jauniešiem ar invaliditāti, sasniedzot pilngadību, tiek samazināta atbalsta sistēma, nav efektīvu instrumentu mērķgrupas pusaudžu un jauniešu pilnvērtīgai attīstībai, aprūpei (ja tas nepieciešams), izglītībai un nodarbinātībai, tai skaitā mentoringam. Arī agrīnajā vecumā nodrošinātie pakalpojumi un izglītība ne vienmēr mērķēta uz tādu prasmju attīstīšanu, kas veicinātu pusaudža/jaunieša un vēlāk pieauguša cilvēka ar invaliditāti sekmīgu iekļaušanos darba tirgū, taču cilvēku ar invaliditāti nodarbinātības paplašināšana ir ne tikai cieņpilnas dzīves pamats, bet arī ieguldījums valsts tautsaimniecībā – pat ja cilvēks ar invaliditāti darba pienākumu veikšanai saņem atbalsta resursus, viņš kļūst par darba ņēmēju un nodokļu maksātāju, nevis tikai pabalstu saņēmēju un “slogu budžetam”.</t>
  </si>
  <si>
    <t>n/a???</t>
  </si>
  <si>
    <t>6.3.1.4.i.0/1/23/A/SIF/020</t>
  </si>
  <si>
    <t>Projekta mērķis: Stiprināt senioru, cilvēku ar invaliditāti pusmūža vecumā un Latvijā dzīvojošo Ukrainas civiliedzīvotāju - senioru, kas bēg no kara savā valstī, kā vienu no sabiedrības vismazāk aizsargāto grupu un nozīmīgas
sabiedrības daļas, interešu pārstāvniecību sociālās labklājības un drošības jomā pilsoniskajā dialogā ar publisko pārvaldi un lēmumu pieņēmējiem, izveidojot un attīstot Trešās paaudzes universitātes tīklu Latvijā.</t>
  </si>
  <si>
    <t>personas pirmspensijas vecumā	50
Ukrainas civiliedzīvotāji, kuri izceļo no Ukrainas vai kuri nevar atgriezties Ukrainā Krievijas Federācijas izraisītā bruņotā konflikta dēļ šā bruņotā konflikta norises laikā	30
personas darbnespējas vecumā	270
personas ar invaliditāti	50
NVO, kas veic darbu ar senioriem vai cilvēkiem ar invaliditāti	10</t>
  </si>
  <si>
    <t xml:space="preserve">Valstī ir aizsākts valdības sociālās politikas attiecībā uz senioriem veidošanas process, lai veiktu nepieciešamus pasākumus demogrāfisko pārmaiņu negatīvās ietekmes pārvarēšanai. Nacionālai stratēģijai vai valdības programmai jābūt daudzpusējai, starpdisciplinārai, lai savienotu intereses un sadalītu atbildību starp trim ministrijām (labklājības, izglītības un veselības) un pilsonisko sabiedrību. Programmai jābūt orientētai vairāk uz preventīviem pasākumiem, nevis seku novēršanai. </t>
  </si>
  <si>
    <t>Zemgale, Latgale, Pierīga, Kurzeme, Rīga</t>
  </si>
  <si>
    <t>personas pirmspensijas vecumā	82
Ukrainas civiliedzīvotāji, kuri izceļo no Ukrainas vai kuri nevar atgriezties Ukrainā Krievijas Federācijas izraisītā bruņotā konflikta dēļ šā bruņotā konflikta norises laikā	35
personas darbnespējas vecumā	612
personas ar invaliditāti	37
NVO, kas veic darbu ar senioriem vai cilvēkiem ar invaliditāti	14</t>
  </si>
  <si>
    <t xml:space="preserve">Kurzemes
Latgales 
Rīgas
Vidzemes
Zemgales </t>
  </si>
  <si>
    <t>6.3.1.4.i.0/1/23/A/VK/004</t>
  </si>
  <si>
    <t>Projekta mērķis ir sekmēt nevalstisko organizāciju spējas uzraudzīt publiskā finansējuma izlietojumu, izmantojot integritātes paktus.</t>
  </si>
  <si>
    <t>Projekta īstenotāja un sadarbības partneru organizāciju biedri, darbinieki, brīvprātīgie	150
Liepājas pilsētas pašvaldības deputāti un darbinieki	30
Ogres novada pašvaldības deputāti un darbinieki	30
Latvijas pašvaldības	43
Nacionālā un reģionālā līmeņa mediju žurnālisti	40
Latvijas NVO pārstāvji (darbinieki, biedri)	100
Pretkorupcijas atbalstītāji – Delnas un partneru sociālo tīklu sekotāji, ziņu lapas saņēmēji	10 000
Privātā sektora pārstāvji	30
Publiskā sektora eksperti un lēmumu pieņēmēji	20</t>
  </si>
  <si>
    <t xml:space="preserve">Latvijā viena gada publisko iepirkumu apjoms ir aptuveni 3,3 miljardi eiro – trešā daļa no valsts budžeta. Tieši pašvaldību rīcībā ir ievērojami līdzekļi, ko tās izlieto publiskajos iepirkumos – nepilni 1,5 miljardi eiro 2021. gadā (40% no valsts kopējiem publiskajiem iepirkumiem). Šī iemesla dēļ ir svarīgi apzināties ar publiskajiem iepirkumiem saistītos riskus. </t>
  </si>
  <si>
    <t>Rīga, Kurzeme, Pierīga</t>
  </si>
  <si>
    <t xml:space="preserve"> Nevalstisko organizāciju pārstāvji 	390
Publiskā sektora pārstāvji 	550
Privātā sektora un kapitālsabiedrību pārstāvji 	130
Pētnieki 	10
Lēmumu pieņēmēji 	20</t>
  </si>
  <si>
    <t xml:space="preserve">6.3.1.4.i.0/1/23/A/VK/011 </t>
  </si>
  <si>
    <t>Projekta vispārējais mērķis ir veicināt sabiedrības interešu uzraudzību un ievērošanu Atveseļošanās un
noturības fonda plāna finansējuma izlietošanā, fokusējoties uz vides ilgtspējības principa “nenodarīt būtisku
kaitējumu” ieviešanu.</t>
  </si>
  <si>
    <t>Vides nevalstiskās organizācijas – projekta partneri (organizācijas)	3
Valsts un pašvaldību iestādes 	min 10
Citas nevalstiskās organizācijas	min 5
Vadošās investīciju projekta īstenotājorganizācijas	min 6
Latvijas iedzīvotāji, kuri interesējas par ilgstpējas jautājumiem	min 2000</t>
  </si>
  <si>
    <t>Eiropas Komisija 2021. gadā nāca klajā ar principa “nenodarīt būtisku kaitējumu” vadlīnijām, kuras piemērojamas visiem Atveseļošanās un noturības fonda finansētajiem investīciju projektiem. Taču, kā akcentē CEE Bankwatch 2021.gada sākotnējais Atveseļošanās un noturības plāna izvērtējums, lai arī teorētiski princips “nenodarīt būtisku kaitējumu” šķiet spēcīgs mehānisms finansējuma saskaņošanai ar klimata, vides un dabas mērķiem, tomēr realitātē daudzos gadījumos šādi izvērtējumi netiek atbilstoši veikti vai tiek veikti formāli. Tādējādi, kā uzsver CEE Bankwatch, iespēja ar ievērojamu finanšu mehānismu panākt klimata, vides un dabas aizsardzības kontekstā ilgtspējīgu investīciju īstenošanu tiek izniekota.Viens no iemesliem, kādēļ sākotnējā principa “nenodarīt būtisku kaitējumu” iecere vārētu nesasniegt iecerēto mērķi, ir detalizētas metodikas trūkums (piemēram, kā interpretēt tādus galvenos principā ietvertos jēdzienus kā “būtisks” un “kaitējumu”), kā arī projektu uzraudzības mehānisma nepilnības. Lai arī augstāk minētās Eiropas Komisijas vadlīnijas ietver jautājumus un atsauces uz saistošiem normatīvajiem aktiem, kas precizē jēdzienus un sašaurina interpretācijas iespējas, tomēr tās nav uzskatāmas par pietiekošām. Turklāt bažas rada arī uzraudzības mehānisma atbilstība, kā arī tas, cik kvalitatīvi ir izstrādātas un ieviestas procedūras šī principa uzraudzībai. Tādēļ Latvijas vides organizācijas uzskata, ka ir nepieciešams uzlabot principa “nenodarīt būtisku kaitējumu” īstenošanu dzīvē. To plānots panākt izstrādājot rekomendācijas metodoloģijas un uzraudzības procedūru pilnveidošanai un stiprinot iespējami plašāku vides organizāciju loka kompetenci vides monitoringa veikšanai.</t>
  </si>
  <si>
    <t>7 vides nevalstiskās organizācijas, 4 ministrijas, 3 valsts institūcijas un 1 pašvaldība, Eiropas Komisija, Latvijas pārstāvniecība EK.</t>
  </si>
  <si>
    <t>6.3.1.4.i.0/1/23/A/VK/013</t>
  </si>
  <si>
    <t xml:space="preserve">Investīciju projekta mērķis ir nodrošināt sabiedrības interešu uzraudzību un ievērošanu attiecībā uz Eiropas
Savienības fondu izlietojumu, stiprinot to Latvijas nevalstisko organizāciju spējas, kas ir iesaistījušās šo
fondu uzraudzības komitejās. </t>
  </si>
  <si>
    <t>Atbalstītās nevalstiskās organizācijas jomā par sabiedrības interešu uzraudzību  par ES fondu izlietošanu 7</t>
  </si>
  <si>
    <t xml:space="preserve">Dalībnieku atlasi noteica vēlme spēcināt tādas NVO, kuras pamatā pārstāv plašākas sabiedrības, nevis kādas konkrētas industrijas vai profesionālās grupas intereses ES fondu uzraudzīšanā. Providus visās ES fondu uzraudzības komitejās kopā identificēja 8 šādas organizācijas, no tām 7 piekrita būt partneriem šajā projektā, vēl viena piedalās šajā konkursā cita NVO konsorcija sastāvā. </t>
  </si>
  <si>
    <t>Kurzemes
Latgales 
Rīgas
Vidzemes</t>
  </si>
  <si>
    <t>6.3.1.4.i.0/1/23/A/VK/015</t>
  </si>
  <si>
    <t>Projekta mērkis ir nodrošināt Latvijas attīstības sadarbības finansējuma pilsonisko uzraudzību,
paaugstinot tā izlietošanas efektivitāti un pozitīvo ietekmi uz sabiedrības labklājības paaugstināšanos un
ilgtspējīgu attīstību.</t>
  </si>
  <si>
    <t>Biedrības 20</t>
  </si>
  <si>
    <t>Avots: Atveseļošanas fonda investīciju projekta iesniegums (sākotnējā versija)</t>
  </si>
  <si>
    <t>Avots: 1.pielikums projekta iesniegumam</t>
  </si>
  <si>
    <t>Noslēguma / starpposma pārskats</t>
  </si>
  <si>
    <t>Investīciju projekta īstenošanas vieta:</t>
  </si>
  <si>
    <t>Kurzeme</t>
  </si>
  <si>
    <t>Latgale</t>
  </si>
  <si>
    <t>Pierīga</t>
  </si>
  <si>
    <t>Vidzeme</t>
  </si>
  <si>
    <t>Zemgale</t>
  </si>
  <si>
    <t xml:space="preserve">Aktivitāšu norises vieta: </t>
  </si>
  <si>
    <t>Kurzemes reģions</t>
  </si>
  <si>
    <t>Latgales reģions</t>
  </si>
  <si>
    <t>Rīgas reģions reģions</t>
  </si>
  <si>
    <t>Vidzemes reģions</t>
  </si>
  <si>
    <t>Zemgales reģions</t>
  </si>
  <si>
    <t>x</t>
  </si>
  <si>
    <t>NVO</t>
  </si>
  <si>
    <t>Mērķa grupas klasifikācija</t>
  </si>
  <si>
    <t>Mērķa grupa</t>
  </si>
  <si>
    <t>skaits</t>
  </si>
  <si>
    <t>Faktiski aptvertās mērķa grupas</t>
  </si>
  <si>
    <t>%/skaits no plānotā</t>
  </si>
  <si>
    <t>Tiešie labuma guvēji (primārie)</t>
  </si>
  <si>
    <t>Bērni</t>
  </si>
  <si>
    <t xml:space="preserve">Nepilngadīgās grūtnieces -150 </t>
  </si>
  <si>
    <t>Nepilngadīgas grūtnieces</t>
  </si>
  <si>
    <t>Tiešie labuma guvēji (sekundārie)</t>
  </si>
  <si>
    <t>Nepilngadīgo grūtnieču vecāki/ģimenes locekļi/aizbildņi</t>
  </si>
  <si>
    <t>Nepilngadīgo grūtnieču vecāki/ģimenes locekļi/aizbildņi-150</t>
  </si>
  <si>
    <t>15-25 gadus veci jaunieši</t>
  </si>
  <si>
    <t>Jaunietes (15 – 25 gadi)-5000</t>
  </si>
  <si>
    <t>Jaunietes (15-25 gadi)</t>
  </si>
  <si>
    <t>Atbalsta sniedzēji/speciālisti</t>
  </si>
  <si>
    <t>Speciālisti</t>
  </si>
  <si>
    <t>Mentori (mentoru apmācības) - 10</t>
  </si>
  <si>
    <t>Mentori (mentoru apmācības)</t>
  </si>
  <si>
    <t>Vecmātes (Vecmāšu apmācības) - 40</t>
  </si>
  <si>
    <t>Vecmātes (Vecmāšu apmācības)</t>
  </si>
  <si>
    <t>Lēmumu pieņēmēji</t>
  </si>
  <si>
    <t>Lēmuma pieņemējs - organizācija</t>
  </si>
  <si>
    <t>Veselības ministrija - 1</t>
  </si>
  <si>
    <t>Veselības ministrija</t>
  </si>
  <si>
    <t>Labklājības ministrija - 1</t>
  </si>
  <si>
    <t>Labklājības ministrija</t>
  </si>
  <si>
    <t>Nacionālais Veselības dienests - 1</t>
  </si>
  <si>
    <t>Nacionālais Veselības dienests</t>
  </si>
  <si>
    <t>Saeima - 1</t>
  </si>
  <si>
    <t>Saeima</t>
  </si>
  <si>
    <t>Organizācijas</t>
  </si>
  <si>
    <t>Bērnu klīniskās universitātes slimnīca - 1</t>
  </si>
  <si>
    <t>Bērnu klīniskās universitātes slimnīca</t>
  </si>
  <si>
    <t>Sadarbības platforma “Demogrāfisko lietu centrs” - 1</t>
  </si>
  <si>
    <t>Latvijas Vecmāšu asociācija - 1</t>
  </si>
  <si>
    <t>Latvijas Vecmāšu asociācija</t>
  </si>
  <si>
    <t>Rīgas Dzemdību nama fonds - 1</t>
  </si>
  <si>
    <t>Rīgas Dzemdību nama fonds</t>
  </si>
  <si>
    <t>Latvijas Dūlu apvienība - 1</t>
  </si>
  <si>
    <t>Latvijas Dūlu apvienība</t>
  </si>
  <si>
    <t>Sociālo darbinieku biedrība - 1</t>
  </si>
  <si>
    <t>Sociālo darbinieku apvienība</t>
  </si>
  <si>
    <t>Latvijas Bāriņtiesu darbinieku asociācija - 1</t>
  </si>
  <si>
    <t>Latvijas pašvaldību savienība - 1</t>
  </si>
  <si>
    <t>Latvijas Pašvaldību savienība</t>
  </si>
  <si>
    <t>Netiešie labuma guvēji</t>
  </si>
  <si>
    <t>Sabiedrība kopumā, netiešā mērķa grupa - 100 000</t>
  </si>
  <si>
    <t>Sabiedrība kopumā (netiešā mērķa grupa)</t>
  </si>
  <si>
    <t>personas darbnespējas vecumā</t>
  </si>
  <si>
    <t>Personas darbnespējas vecumā</t>
  </si>
  <si>
    <t>maznodrošinātās personas</t>
  </si>
  <si>
    <t>Maznodrošinātās personas</t>
  </si>
  <si>
    <t>ģimenes, kuras audzina trīs un vairāk bērnus</t>
  </si>
  <si>
    <t>Ģimenes, kuras audzina trīs un vairāk bērnus</t>
  </si>
  <si>
    <t>personas virs darbaspējas vecuma</t>
  </si>
  <si>
    <t>Personas virs darbaspējas vecuma</t>
  </si>
  <si>
    <t>personas ar invaliditāti</t>
  </si>
  <si>
    <t>Personas ar invaliditāti</t>
  </si>
  <si>
    <t>no vardarbības cietušās personas</t>
  </si>
  <si>
    <t>No vardarbības cietušās personas</t>
  </si>
  <si>
    <t>cilvēktirdzniecības upuri</t>
  </si>
  <si>
    <t>Cilvēktirdzniecības upuri</t>
  </si>
  <si>
    <t>NVO (biedrību un nodibinājumu) pārstāvji</t>
  </si>
  <si>
    <t>Lēmuma pieņemējs - cilvēks</t>
  </si>
  <si>
    <t>Lēmumu pieņēmēji un politikas veidotāji</t>
  </si>
  <si>
    <t>15-25 gadus veci jaunieši, kopā</t>
  </si>
  <si>
    <t xml:space="preserve">jaunatnes organizācijas, kopā </t>
  </si>
  <si>
    <t>Nodibininājuma „Palīdzēsim.lv” darbinieki</t>
  </si>
  <si>
    <t>Biedrības „Dauna sindroms Latvija” darbinieki</t>
  </si>
  <si>
    <t>Latvijas Spina Bifida un Hidrocefālijas biedrības darbinieki</t>
  </si>
  <si>
    <t>personas pirmspensijas vecumā</t>
  </si>
  <si>
    <t>Ukrainas civiliedzīvotāji, kuri izceļo no Ukrainas vai kuri nevar atgriezties Ukrainā Krievijas Federācijas izraisītā bruņotā konflikta dēļ šā bruņotā konflikta norises laikā</t>
  </si>
  <si>
    <t>NVO, kas veic darbu ar senioriem vai cilvēkiem ar invaliditāti</t>
  </si>
  <si>
    <t>Biedrība "Sabiedrība par atklātību-Delna"</t>
  </si>
  <si>
    <t>Projekta īstenotāja un sadarbības partneru organizāciju biedri, darbinieki, brīvprātīgie</t>
  </si>
  <si>
    <t>Liepājas pilsētas pašvaldības deputāti un darbinieki</t>
  </si>
  <si>
    <t>Ogres novada pašvaldības deputāti un darbinieki</t>
  </si>
  <si>
    <t>Lēmumu pieņēmēji -  organizācija</t>
  </si>
  <si>
    <t>Latvijas pašvaldības</t>
  </si>
  <si>
    <t>Nacionālā un reģionālā līmeņa mediju žurnālisti</t>
  </si>
  <si>
    <t>Latvijas NVO pārstāvji (darbinieki, biedri)</t>
  </si>
  <si>
    <t xml:space="preserve"> Nevalstisko organizāciju pārstāvji </t>
  </si>
  <si>
    <t>Sabiedrība kopumā</t>
  </si>
  <si>
    <t>Pretkorupcijas atbalstītāji – Delnas un partneru sociālo tīklu sekotāji, ziņu lapas saņēmēji</t>
  </si>
  <si>
    <t>Privātā sektora pārstāvji</t>
  </si>
  <si>
    <t xml:space="preserve">Privātā sektora un kapitālsabiedrību pārstāvji </t>
  </si>
  <si>
    <t>Publiskā sektora eksperti un lēmumu pieņēmēji</t>
  </si>
  <si>
    <t xml:space="preserve">Publiskā sektora pārstāvji </t>
  </si>
  <si>
    <t xml:space="preserve">Pētnieki </t>
  </si>
  <si>
    <t xml:space="preserve">Lēmumu pieņēmēji </t>
  </si>
  <si>
    <t>Vides nevalstiskās organizācijas – projekta partneri (organizācijas)</t>
  </si>
  <si>
    <t>vides nevalstiskās organizācijas</t>
  </si>
  <si>
    <t>Valsts un pašvaldību iestādes (min)</t>
  </si>
  <si>
    <t>4 ministrijas, 3 valsts institūcijas un 1 pašvaldība, Eiropas Komisija, Latvijas pārstāvniecība EK.</t>
  </si>
  <si>
    <t>Citas nevalstiskās organizācijas (min)</t>
  </si>
  <si>
    <t>Vadošās investīciju projekta īstenotājorganizācijas (min)</t>
  </si>
  <si>
    <t>Latvijas iedzīvotāji, kuri interesējas par ilgstpējas jautājumiem (min)</t>
  </si>
  <si>
    <t xml:space="preserve">Atbalstītās nevalstiskās organizācijas jomā par sabiedrības interešu uzraudzību  par ES fondu izlietošanu </t>
  </si>
  <si>
    <t>Biedrības</t>
  </si>
  <si>
    <t xml:space="preserve"> </t>
  </si>
  <si>
    <t xml:space="preserve">Tiešie labuma guvēji </t>
  </si>
  <si>
    <t>bērni</t>
  </si>
  <si>
    <t>personas</t>
  </si>
  <si>
    <t>ģimenes</t>
  </si>
  <si>
    <t>nepilngadīgo grūtnieču vecāki/ģimenes locekļi/aizbildņi</t>
  </si>
  <si>
    <t>gab.</t>
  </si>
  <si>
    <t>B 2. Projektā plānoto darbību īstenošanas rezultātā tiks nodrošināta sabiedrības vismazāk aizsargāto grupu interešu pārstāvniecība</t>
  </si>
  <si>
    <t xml:space="preserve">Lūdzu, atzīmējiet ar X rezultātu, kurā grupā vai grupās tiks veikta sabiedrības vismazāk aizsargāto grupu interešu pārstāvniecība projekta ietvaros (iespējams atzīmēt vairākas grupas. Atzīmēto atbilžu skaits ietekmē projekta novērtējumu): </t>
  </si>
  <si>
    <t>Plānotais</t>
  </si>
  <si>
    <t>Faktiskais</t>
  </si>
  <si>
    <t>2.1.</t>
  </si>
  <si>
    <t>X</t>
  </si>
  <si>
    <t>n/a</t>
  </si>
  <si>
    <t>2.2.</t>
  </si>
  <si>
    <t>2.3.</t>
  </si>
  <si>
    <t>2.4.</t>
  </si>
  <si>
    <t>personas ar zemu izglītības līmeni</t>
  </si>
  <si>
    <t>2.5.</t>
  </si>
  <si>
    <t>personas ar alkohola, narkotisko, psihotropo, toksisko vielu, azartspēļu vai datorspēļu atkarības problēmām un viņu ģimenes</t>
  </si>
  <si>
    <t>2.6.</t>
  </si>
  <si>
    <t>Černobiļas atomelektrostacijas avārijas seku likvidēšanas dalībnieki un viņu ģimenes vai Černobiļas atomelektrostacijas avārijas dēļ cietušās personas un viņu ģimenes</t>
  </si>
  <si>
    <t>2.7.</t>
  </si>
  <si>
    <t>personas, kurām stihisku nelaimju vai dabas katastrofu dēļ ir nodarīts kaitējums, vai viņu ģimenes</t>
  </si>
  <si>
    <t>2.8.</t>
  </si>
  <si>
    <t>politiski represētās personas</t>
  </si>
  <si>
    <t>2.9.</t>
  </si>
  <si>
    <t>2.10.</t>
  </si>
  <si>
    <t>bezpajumtnieki</t>
  </si>
  <si>
    <t>2.11.</t>
  </si>
  <si>
    <t>ilgstošie bezdarbnieki</t>
  </si>
  <si>
    <t>2.12.</t>
  </si>
  <si>
    <t>personas, kuras atbrīvotas no ieslodzījuma vietām</t>
  </si>
  <si>
    <t>2.13.</t>
  </si>
  <si>
    <t>2.14.</t>
  </si>
  <si>
    <t>2.15.</t>
  </si>
  <si>
    <t>2.16.</t>
  </si>
  <si>
    <t>2.17.</t>
  </si>
  <si>
    <t>nepilnās ģimenes jeb ģimenes, kurās bērnus audzina viens no vecākiem</t>
  </si>
  <si>
    <t>2.18.</t>
  </si>
  <si>
    <t>un citas sabiedrības vismazāk aizsargātās grupas</t>
  </si>
  <si>
    <t>KOPĀ: (norāda kopējo atzīmēto grupu skaitu)</t>
  </si>
  <si>
    <t>kopā</t>
  </si>
  <si>
    <t>Ukrainas civiliedzīvotāji*</t>
  </si>
  <si>
    <t>, kuri izceļo no Ukrainas vai kuri nevar atgriezties Ukrainā Krievijas Federācijas izraisītā bruņotā konflikta dēļ šā bruņotā konflikta norises laikā</t>
  </si>
  <si>
    <t xml:space="preserve">3.1.2. Kādi ieguldījumi ar programmas atbalstu tika veikti atbalstīto projektu  mērķu sasniegšanā (piemēram, cilvēki, laiks, nauda, aprīkojums, zināšanas, sadarbības partneri projektu īstenošanā)? </t>
  </si>
  <si>
    <t xml:space="preserve">Balstoties uz dokumentu analīzi, Izpildītājs identificēs - kādi ieguldījumi ar programmas atbalstu tika plānoti un faktiski veikti, lai sasniegtu atbalstīto projektu mērķus. </t>
  </si>
  <si>
    <t>Plānots</t>
  </si>
  <si>
    <t>Faktiski veikts</t>
  </si>
  <si>
    <t>Cilvēki</t>
  </si>
  <si>
    <t>Laiks</t>
  </si>
  <si>
    <t>Nauda</t>
  </si>
  <si>
    <t xml:space="preserve">Aprīkojums </t>
  </si>
  <si>
    <t>Zināšanas</t>
  </si>
  <si>
    <t>Sadarbības partneri</t>
  </si>
  <si>
    <t>Aprīkojums</t>
  </si>
  <si>
    <t>Projekta vadība: 4 cilvēki;
Projekta īstenošana: 52 cilvēki</t>
  </si>
  <si>
    <t>01.08.2023. - 01.02.2025.</t>
  </si>
  <si>
    <t>Apmācības, saliedēšanās pasākums</t>
  </si>
  <si>
    <t>"Dzemdību nama fonds"  
Latvijas Vecmāšu asociācija</t>
  </si>
  <si>
    <r>
      <t xml:space="preserve">Projekta vadība: 4 cilvēki;
Projekta īstenošana: </t>
    </r>
    <r>
      <rPr>
        <sz val="8"/>
        <color rgb="FFFF0000"/>
        <rFont val="Times New Roman"/>
        <family val="1"/>
      </rPr>
      <t>53</t>
    </r>
    <r>
      <rPr>
        <sz val="8"/>
        <color theme="1"/>
        <rFont val="Times New Roman"/>
        <family val="1"/>
      </rPr>
      <t xml:space="preserve"> cilvēki</t>
    </r>
  </si>
  <si>
    <t>01.10.2023. - 30.11.2025.</t>
  </si>
  <si>
    <t xml:space="preserve">211 377,32 </t>
  </si>
  <si>
    <t>Projekta vadība: 2 cilvēki;
Projekta īstenošana: vismaz  12 cilvēki</t>
  </si>
  <si>
    <t>01.08.2023. - 31.07.2025.</t>
  </si>
  <si>
    <t>Materiāltehniskās bāzes iegāde projektu aktivitāšu īstenošanai;
Kancelejas preces, telefons, biroja un citu telpu izmantošana (proporcionāli) aktivitāšu īstenošanai</t>
  </si>
  <si>
    <t>finansējuma saņēmēja un sadarbības partneru dalība apmācībās, semināros, konferencēs (vismaz 8 pasākumi)</t>
  </si>
  <si>
    <t>Biedrība "Latvijas Pilsoniskā alianse"
Centrs MARTA
"Latvijas Samariešu apvienība"</t>
  </si>
  <si>
    <t>122 020.63</t>
  </si>
  <si>
    <t>Projekta vadība: 2 cilvēki;
Projekta īstenošana: 6 cilvēki</t>
  </si>
  <si>
    <t>01.06.2023. - 31.05.2026.</t>
  </si>
  <si>
    <t xml:space="preserve">Ārvalstu mācības, darba un pieredzes apmaiņa </t>
  </si>
  <si>
    <t xml:space="preserve">Nodibinājums "Centrs Dardedze"
Latvijas SOS - bērnu ciematu asociācija
</t>
  </si>
  <si>
    <t>310 400</t>
  </si>
  <si>
    <t>Projekta vadība: 1 cilvēks;
Projekta īstenošana: 6 cilvēki</t>
  </si>
  <si>
    <t>01.07.2023. - 31.12.2024.</t>
  </si>
  <si>
    <t>180194.00</t>
  </si>
  <si>
    <t>LJP reģionālo vēstniecību brīvie līdzekļi</t>
  </si>
  <si>
    <t>"Bauskas novada jaunatnes organizāciju partnerība"
"Latvijas Skautu un gaidu centrālā organizācija"
"Workout Generation"
"New East"</t>
  </si>
  <si>
    <r>
      <rPr>
        <sz val="8"/>
        <color rgb="FFFF0000"/>
        <rFont val="Times New Roman"/>
        <family val="1"/>
      </rPr>
      <t>11.10.2023.</t>
    </r>
    <r>
      <rPr>
        <sz val="8"/>
        <color theme="1"/>
        <rFont val="Times New Roman"/>
        <family val="1"/>
      </rPr>
      <t xml:space="preserve"> - 31.12.2024.</t>
    </r>
  </si>
  <si>
    <t>Telpu noma</t>
  </si>
  <si>
    <r>
      <t xml:space="preserve">"Bauskas novada jaunatnes organizāciju partnerība"
"Latvijas Skautu un gaidu centrālā organizācija"
"Workout Generation"
</t>
    </r>
    <r>
      <rPr>
        <sz val="8"/>
        <color rgb="FFFF0000"/>
        <rFont val="Times New Roman"/>
        <family val="1"/>
      </rPr>
      <t>"LOBS"</t>
    </r>
  </si>
  <si>
    <t>Projekta vadība: 2 cilvēki;
Projekta īstenošana:  8 cilvēki</t>
  </si>
  <si>
    <t>02.01.2024. - 31.12.2025.</t>
  </si>
  <si>
    <t>Teplu noma. Kancelejas un biroja preču iegāde utml.</t>
  </si>
  <si>
    <t>Pieredzes apmaiņas vizītes</t>
  </si>
  <si>
    <t xml:space="preserve">"Dauna sindroms Latvija"
"Latvijas Spina Bifida un Hidrocefālijas biedrība"
</t>
  </si>
  <si>
    <t>311 190.00</t>
  </si>
  <si>
    <t>Projekta vadība: 3 cilvēki;
Projekta īstenošana:  8 cilvēki</t>
  </si>
  <si>
    <t>03.07.2023. - 30.06.2025.</t>
  </si>
  <si>
    <t>Darbavietu aprīkošana un uzturēšana (komunālie, internets u.c.)</t>
  </si>
  <si>
    <t xml:space="preserve">Apmācības, semināri un pieredzes apmaiņas vizītes </t>
  </si>
  <si>
    <t>"LATVIJAS SENIORU KOPIENU APVIENĪBA"
"Kuldīgas Senioru skola"
Biedrība "Baltā māja"
"Ikšķiles Senioru skola"</t>
  </si>
  <si>
    <r>
      <t xml:space="preserve">03.07.2023. - </t>
    </r>
    <r>
      <rPr>
        <sz val="8"/>
        <color rgb="FFFF0000"/>
        <rFont val="Times New Roman"/>
        <family val="1"/>
      </rPr>
      <t>30.09.2025.</t>
    </r>
  </si>
  <si>
    <t>447 000.00</t>
  </si>
  <si>
    <t>Darbavietu aprīkošana un uzturēšana</t>
  </si>
  <si>
    <t>Projekta vadība: 3 cilvēki;
Projekta iesniedzēja un sadarbības partneru eksperti: 12
Ārējie eksperti:  19 cilvēki</t>
  </si>
  <si>
    <t>01.06.2023. - 30.11.2025.</t>
  </si>
  <si>
    <t>Tepu īre, tehniskais nodrošinājums</t>
  </si>
  <si>
    <t>Organizēti dažādi pasākumi, kā rezultātā finansējuma saņēmējs un partneri, kā arī citas nevalstiskās organizācijas, pašvaldības u.c. iegūst pieredzi un zināšanas</t>
  </si>
  <si>
    <t>"Radi Vidi Pats"
"Liepājas Novada fonds"
Ogres novada pilsoniskās sadarbības un attīstības biedrība</t>
  </si>
  <si>
    <t xml:space="preserve">193 230.00	</t>
  </si>
  <si>
    <t>Projekta vadība: 2 cilvēki;
Projekta īstenošana:  vismaz 7 cilvēki</t>
  </si>
  <si>
    <t>01.01.2024. - 31.12.2025.</t>
  </si>
  <si>
    <t>kancelejas preces</t>
  </si>
  <si>
    <t>Semināri, konferences un apmaiņas braucieni uz citām ES valstīm</t>
  </si>
  <si>
    <t>"Zaļā brīvība"
Pasaules dabas fonds</t>
  </si>
  <si>
    <r>
      <t xml:space="preserve">01.01.2024. </t>
    </r>
    <r>
      <rPr>
        <sz val="8"/>
        <color rgb="FFFF0000"/>
        <rFont val="Times New Roman"/>
        <family val="1"/>
      </rPr>
      <t>- 28.02.2025.</t>
    </r>
  </si>
  <si>
    <t>52 334.79</t>
  </si>
  <si>
    <t>Projekta vadība: 3 cilvēki;
Projekta īstenošana:  22 cilvēki</t>
  </si>
  <si>
    <t>01.07.2023. - 30.06.2025.</t>
  </si>
  <si>
    <t xml:space="preserve">Datubāžu abonēšana </t>
  </si>
  <si>
    <t>Apmācības par ES fondu uzraudzību</t>
  </si>
  <si>
    <t>"Latvijas Lauku forums"
"Alianse Pārnozariskai Ilgtspējīgai Attīstībai"
Latvijas Kvalitātes biedrība
Latvijas Sociālās uzņēmējdarbības asociācija
"Latvijas Neredzīgo biedrība"
Latvijas Vācu savienība</t>
  </si>
  <si>
    <r>
      <t xml:space="preserve">Projekta vadība: 3 cilvēki;
Projekta īstenošana: </t>
    </r>
    <r>
      <rPr>
        <sz val="8"/>
        <color rgb="FFFF0000"/>
        <rFont val="Times New Roman"/>
        <family val="1"/>
      </rPr>
      <t xml:space="preserve"> 21</t>
    </r>
    <r>
      <rPr>
        <sz val="8"/>
        <color theme="1"/>
        <rFont val="Times New Roman"/>
        <family val="1"/>
      </rPr>
      <t xml:space="preserve"> cilvēki</t>
    </r>
  </si>
  <si>
    <r>
      <t>01.07.2023. -</t>
    </r>
    <r>
      <rPr>
        <sz val="8"/>
        <color rgb="FFFF0000"/>
        <rFont val="Times New Roman"/>
        <family val="1"/>
      </rPr>
      <t xml:space="preserve"> 30.09.2025.</t>
    </r>
  </si>
  <si>
    <t>339 543.00</t>
  </si>
  <si>
    <t>Projekta vadība: 4 cilvēki;
Projekta īstenošana:  7 cilvēki</t>
  </si>
  <si>
    <t>01.08.2023. - 31.03.2026.</t>
  </si>
  <si>
    <t>Tematiskās mācības, Līdzdalība starptautiskajos pasākumos</t>
  </si>
  <si>
    <t>Laiks Jauniešiem
"Papardes zieds"
"Risinājumu darbnīca"
"Latvijas Korporatīvās sociālās atbildības platforma"
Riga TechGirls
Patvērums "Drošā māja"</t>
  </si>
  <si>
    <t>148 922.80</t>
  </si>
  <si>
    <t>Avots: 1.pielikums projekta iesniegumam - 2. pielikums - Projekta budžeta kopsavilkums</t>
  </si>
  <si>
    <t>Avots: 1.pielikums projekta iesniegumam - B 3</t>
  </si>
  <si>
    <t>Avots: 1.pielikums projekta iesniegumam - 2. pielikums - Finansēšanas plāns</t>
  </si>
  <si>
    <t>Avots: projekta iesniegums (sākotnējā versija) - 1.5.</t>
  </si>
  <si>
    <t>Projekta vadības izmaksas</t>
  </si>
  <si>
    <t>Projekta īstenošanas personāla izmaksas</t>
  </si>
  <si>
    <t>Pārējās izmaksas</t>
  </si>
  <si>
    <t>Kopējais projekta budžets</t>
  </si>
  <si>
    <t>Izmaiņas</t>
  </si>
  <si>
    <t>10-21%</t>
  </si>
  <si>
    <t>10-19%</t>
  </si>
  <si>
    <t>51-89%</t>
  </si>
  <si>
    <t>47-82%</t>
  </si>
  <si>
    <t>1-33%</t>
  </si>
  <si>
    <t>2-35%</t>
  </si>
  <si>
    <t>Projekta vadība</t>
  </si>
  <si>
    <t>Projekta īstenošana</t>
  </si>
  <si>
    <t>Komentārs</t>
  </si>
  <si>
    <t>Kopā</t>
  </si>
  <si>
    <t>Projekta vadības komanda, kopā</t>
  </si>
  <si>
    <t>Projekta īstenošanas komanda, kopā</t>
  </si>
  <si>
    <t>Projekta vadītājs 
Projekta aktivitāšu asistents 
Projekta publicitātes un komunikācijas koordinators 
Grāmatvedis</t>
  </si>
  <si>
    <t>Nozares eksperti
Vecmāte 
Pacientu tiesību eksperts
Lektors 
Psihologs 
Ārvalstu eksperti/lektori 
Maketētājs 
Multimediju dizaina speciālists 
Mentoru programmas vadītājs
Sabiedrisko attiecību eksperts un interešu pārstāvis</t>
  </si>
  <si>
    <t>projekta vadītājs un grāmatvedis</t>
  </si>
  <si>
    <t>eksperti (tīkla vadītājs/interešu pārstāvības eksperts u.c.)</t>
  </si>
  <si>
    <t xml:space="preserve">Politikas koordinators, Komunikācijas koordinators , Eksperti </t>
  </si>
  <si>
    <t>projekta vadītājs</t>
  </si>
  <si>
    <t>Interešu aizstāvības speciāliste
Aktivitāšu koordinators
Vietējo vēstniecību koordinatori</t>
  </si>
  <si>
    <t>Projekta koordinatori</t>
  </si>
  <si>
    <t>Eksperti/konsultanti - citas izmaksas</t>
  </si>
  <si>
    <t>Projekta vadītājs
Projekta grāmatvedis
Juriskonsults </t>
  </si>
  <si>
    <t>Projekta eksperti
Projekta sabiedrisko attiecību speciālists
Informatīvās kampaņas vadītājs</t>
  </si>
  <si>
    <t>Projekta vadītājs un asistents, grāmatvedis</t>
  </si>
  <si>
    <t>Komunikācijas speciālisti
Maketētājs, dizainers
Eksperti/ Ārējie eksperti
Projekta īstenošanas eksperti</t>
  </si>
  <si>
    <t>projekta vadītājs, finanšu asistents</t>
  </si>
  <si>
    <t xml:space="preserve">Dažādi eksperti
Komunikāciju eksperts
Partnerorganizāciju finansu assistenti  </t>
  </si>
  <si>
    <t>Projekta vadītājs
Grāmatvedis/finanšu direktors
Jurists</t>
  </si>
  <si>
    <t>Pārstāvis uzraudzības komitejās
Publisko tiesību eksperts
Pretkorupcijas eksperts
Sociālās uzņēmjdarbības eksperts
Pētnieks
Pētnieka asistents
Ilgtspējas eksperts
Sociālās jomas eksperts
ES fondu uzraudzības koordinātors
Sociālās jomas finanšu eksperts
Klimata un enerģētikas eksperts
Līdzdalības eksperts
Lauku attīstības eksperts
ES fondu uzraudzības koordinātors
Sociālo jautājumu eksperts
ES fondu uzraudzības koordinātors
Eksperts finanšu jautājumos</t>
  </si>
  <si>
    <t>ārējie eksperti - citas izmaksas</t>
  </si>
  <si>
    <t>Projekta vadītājs
Projekta koordinators
Projekta komunikācijas vadītājs
Projekta grāmatvedis</t>
  </si>
  <si>
    <t>partneru eksperti</t>
  </si>
  <si>
    <t>Eksperti - citas izmaksas</t>
  </si>
  <si>
    <t>Partneru skaits</t>
  </si>
  <si>
    <t>"Bauskas novada jaunatnes organizāciju partnerība"
"Latvijas Skautu un gaidu centrālā organizācija"
"Workout Generation"
"New East"/"LOBS"</t>
  </si>
  <si>
    <t>Pirmajā tematiskajā virzienā</t>
  </si>
  <si>
    <t>Otrajā tematiskajā virzienā</t>
  </si>
  <si>
    <t>Plānotais sākuma datums</t>
  </si>
  <si>
    <t>Plānotais beigu datums</t>
  </si>
  <si>
    <t>Plānotais projekta ilgums</t>
  </si>
  <si>
    <t>Faktiskais sākuma datums</t>
  </si>
  <si>
    <t>Faktiskais beigu datums</t>
  </si>
  <si>
    <t>Faktiskais projekta ilgums</t>
  </si>
  <si>
    <t>Starpība</t>
  </si>
  <si>
    <t>01.08.2023</t>
  </si>
  <si>
    <t xml:space="preserve"> 01.02.2025</t>
  </si>
  <si>
    <t>1 gads un 6 mēneši</t>
  </si>
  <si>
    <t xml:space="preserve">01.10.2023. </t>
  </si>
  <si>
    <t xml:space="preserve"> 30.11.2025.</t>
  </si>
  <si>
    <t>2 gadi un 2 mēneši</t>
  </si>
  <si>
    <t xml:space="preserve">01.08.2023. </t>
  </si>
  <si>
    <t xml:space="preserve"> 31.07.2025.</t>
  </si>
  <si>
    <t>2 gadi</t>
  </si>
  <si>
    <t xml:space="preserve">01.06.2023. </t>
  </si>
  <si>
    <t xml:space="preserve"> 31.05.2026.</t>
  </si>
  <si>
    <t>3 gadi</t>
  </si>
  <si>
    <t xml:space="preserve">01.07.2023. </t>
  </si>
  <si>
    <t xml:space="preserve"> 31.12.2024.</t>
  </si>
  <si>
    <t xml:space="preserve">11.10.2023. </t>
  </si>
  <si>
    <t>1 gads un 3 mēneši</t>
  </si>
  <si>
    <t xml:space="preserve">02.01.2024. </t>
  </si>
  <si>
    <t xml:space="preserve"> 31.12.2025.</t>
  </si>
  <si>
    <t xml:space="preserve">03.07.2023. </t>
  </si>
  <si>
    <t xml:space="preserve"> 30.06.2025.</t>
  </si>
  <si>
    <t xml:space="preserve"> 30.09.2025.</t>
  </si>
  <si>
    <t>2 gadi un 3 mēneši</t>
  </si>
  <si>
    <t>2 gadi un 6mēneši</t>
  </si>
  <si>
    <t>2 gadi un 6 mēneši</t>
  </si>
  <si>
    <t xml:space="preserve">01.01.2024. </t>
  </si>
  <si>
    <t xml:space="preserve"> 28.02.2025.</t>
  </si>
  <si>
    <t>1 gads un 2 mēneši</t>
  </si>
  <si>
    <t xml:space="preserve"> 31.03.2026.</t>
  </si>
  <si>
    <t>2 gadi un 8 mēneši</t>
  </si>
  <si>
    <t>Kopējais programmas finansējums</t>
  </si>
  <si>
    <t>1. tematiskais virziens</t>
  </si>
  <si>
    <t>2. tematiskais virziens</t>
  </si>
  <si>
    <t>Kods</t>
  </si>
  <si>
    <t>Plānotais - Izmaksu pozīcijas nosaukums*</t>
  </si>
  <si>
    <t>Izmaksas</t>
  </si>
  <si>
    <t xml:space="preserve">Kods </t>
  </si>
  <si>
    <t>Faktiskais Izdevumu sadalījums atbilstoši projekta budžeta kopsavilkumam</t>
  </si>
  <si>
    <t>EUR</t>
  </si>
  <si>
    <t>%</t>
  </si>
  <si>
    <t>2</t>
  </si>
  <si>
    <t>33480.00</t>
  </si>
  <si>
    <t>2.1</t>
  </si>
  <si>
    <t>Projekta vadītājs (darba līgums, 24 mēneši)</t>
  </si>
  <si>
    <t>12000.00</t>
  </si>
  <si>
    <t>Projekta vadītājs (darba līgums, 26 mēneši)</t>
  </si>
  <si>
    <t>2.2</t>
  </si>
  <si>
    <t>Projekta aktivitāšu asistents (darba līgums, 24 mēneši)</t>
  </si>
  <si>
    <t>10800.00</t>
  </si>
  <si>
    <t>Projekta aktivitāšu asistents (darba līgums, 26 mēneši)</t>
  </si>
  <si>
    <t>2.3</t>
  </si>
  <si>
    <t>Projekta publicitātes un komunikācijas koordinators (darba līgums, 24 mēneši)</t>
  </si>
  <si>
    <t>8640.00</t>
  </si>
  <si>
    <t>Projekta publicitātes un komunikācijas koordinators (darba līgums, 26 mēneši)</t>
  </si>
  <si>
    <t>2.4</t>
  </si>
  <si>
    <t>Grāmatvedis</t>
  </si>
  <si>
    <t>2040.00</t>
  </si>
  <si>
    <t>3</t>
  </si>
  <si>
    <t>104400.00</t>
  </si>
  <si>
    <t>3.1</t>
  </si>
  <si>
    <t>Nozares eksperts/Dzemdību nama fonda pārstāvis diskusijās par atbalsta tīkla izveidi (viena diskusija - 2h)</t>
  </si>
  <si>
    <t>1600.00</t>
  </si>
  <si>
    <t>3.2</t>
  </si>
  <si>
    <t>Nozares eksperts/Latvijas vecmāšu asociācijas pārstāvis diskusijās par atbalsta tīkla izveidi (viena diskusija - 2h)</t>
  </si>
  <si>
    <t>3.3</t>
  </si>
  <si>
    <t>Nozares eksperts/sociālais darbinieks diskusijās par atbalsta tīkla izveidi (viena diskusija - 2h)</t>
  </si>
  <si>
    <t>3.4</t>
  </si>
  <si>
    <t>Nozares eksperts izglītības jomā - pārstāvis diskusijās par atbalsta tīkla izveidi (viena diskusija - 2h)</t>
  </si>
  <si>
    <t>3.5</t>
  </si>
  <si>
    <t>Nozares eksperts/ pacientu tiesību eksperts - pārstāvis diskusijās par atbalsta tīkla izveidi (viena diskusija - 2h)</t>
  </si>
  <si>
    <t>3.6</t>
  </si>
  <si>
    <t>Nozares eksperts/bērnu un jauniešu ginekologs diskusijās par atbalsta tīkla izveidi (viena diskusija - 2h)</t>
  </si>
  <si>
    <t>3.7</t>
  </si>
  <si>
    <t>Nozares eksperts/nepilngadīgo grūtnieču mentors diskusijās par atbalsta tīkla izveidi (viena diskusija - 2h)</t>
  </si>
  <si>
    <t>3.8</t>
  </si>
  <si>
    <t>Nozares eksperts/Dzemdību nama fonda pārstāvis nepilngadīgo grūtnieču atbalsta sistēmas modeļa izstrāde (seši mēneši)</t>
  </si>
  <si>
    <t>3000.00</t>
  </si>
  <si>
    <t>3.9</t>
  </si>
  <si>
    <t>Nozares eksperts/Latvijas vecmāšu asociācijas pārstāvis nepilngadīgo grūtnieču atbalsta sistēmas modeļa izstrādē (seši mēneši)</t>
  </si>
  <si>
    <t>3.10</t>
  </si>
  <si>
    <t>Nozares eksperts/sociālais darbinieks nepilngadīgo grūtnieču atbalsta sistēmas modeļa izstrādē (seši mēneši)</t>
  </si>
  <si>
    <t>3.11</t>
  </si>
  <si>
    <t>Nozares eksperts izglītības jomā - pārstāvis  nepilngadīgo grūtnieču atbalsta sistēmas modeļa izstrādē (seši mēneši)</t>
  </si>
  <si>
    <t>3.12</t>
  </si>
  <si>
    <t>Nozares eksperts/ pacientu tiesību eksperts - pārstāvis nepilngadīgo grūtnieču atbalsta sistēmas modeļa izstrādē (seši mēneši)</t>
  </si>
  <si>
    <t>3.13</t>
  </si>
  <si>
    <t>Nozares eksperts/bērnu un jauniešu ginekologs nepilngadīgo grūtnieču atbalsta sistēmas modeļa izstrādē (seši mēneši)</t>
  </si>
  <si>
    <t>3.14</t>
  </si>
  <si>
    <t>Nozares eksperts/nepilngadīgo grūtnieču mentors nepilngadīgo grūtnieču atbalsta sistēmas modeļa izstrādē (seši mēneši)</t>
  </si>
  <si>
    <t>3.15</t>
  </si>
  <si>
    <t>Nozares eksperts/Dzemdību nama fonda pārstāvis darbā pie sadarbības modeļa pilotēšanas fāzes (seši mēneši)</t>
  </si>
  <si>
    <t>3.16</t>
  </si>
  <si>
    <t>Nozares eksperts/Latvijas vecmāšu asociācijas pārstāvis darbā pie sadarbības modeļa pilotēšanas fāzes (seši mēneši)</t>
  </si>
  <si>
    <t>3.17</t>
  </si>
  <si>
    <t>Zīdīšanas eksperts sadarbības modeļa pilotēšanas fāzes ietvaros</t>
  </si>
  <si>
    <t>300.00</t>
  </si>
  <si>
    <t>Eksperti sadarbības modeļa pilotēšanas fāzes ietvaros (sociālais darbinieks un izglītības eksperts)</t>
  </si>
  <si>
    <t>3.18</t>
  </si>
  <si>
    <t>Vecmāte sadarbības modeļa pilotēšanas fāzes ietvaros</t>
  </si>
  <si>
    <t>1200.00</t>
  </si>
  <si>
    <t>3.19</t>
  </si>
  <si>
    <t>Nozares eksperts/Dzemdību nama fonda pārstāvis darbā pie preventīvā darba: pirms grūtniecības iestāšanās (trīs mēneši)</t>
  </si>
  <si>
    <t>1500.00</t>
  </si>
  <si>
    <t>3.20</t>
  </si>
  <si>
    <t>Nozares eksperts/Latvijas vecmāšu asociācijas pārstāvis darbā pie preventīvā darba: pirms grūtniecības iestāšanās (trīs mēneši)</t>
  </si>
  <si>
    <t>3.21</t>
  </si>
  <si>
    <t>Nozares eksperts/Dzemdību nama fonda pārstāvis: darbs domnīcās "Mentoru programma nepilngadīgo grūtnieču atbalstam" (5 domnīcas/diskusijas)</t>
  </si>
  <si>
    <t>1000.00</t>
  </si>
  <si>
    <t>3.22</t>
  </si>
  <si>
    <t>Nozares eksperts/Latvijas vecmāšu asociācijas pārstāvis: darbs domnīcās "Mentoru programma nepilngadīgo grūtnieču atbalstam" (5 domnīcas/diskusijas)</t>
  </si>
  <si>
    <t>3.23</t>
  </si>
  <si>
    <t>Nozares eksperts/sociālais darbinieks: darbs domnīcās "Mentoru programma nepilngadīgo grūtnieču atbalstam" (5 domnīcas/diskusijas)</t>
  </si>
  <si>
    <t>3.24</t>
  </si>
  <si>
    <t>Nozares eksperts izglītības jomā: darbs domnīcās "Mentoru programma nepilngadīgo grūtnieču atbalstam" (5 domnīcas/diskusijas)</t>
  </si>
  <si>
    <t>3.25</t>
  </si>
  <si>
    <t>Pacientu tiesību eksperts: darbs domnīcās "Mentoru programma nepilngadīgo grūtnieču atbalstam" (5 domnīcas/diskusijas)</t>
  </si>
  <si>
    <t>3.26</t>
  </si>
  <si>
    <t>Nozares eksperts/bērnu un jauniešu ginekologs: darbs domnīcās "Mentoru programma nepilngadīgo grūtnieču atbalstam" (5 domnīcas/diskusijas)</t>
  </si>
  <si>
    <t>3.27</t>
  </si>
  <si>
    <t>Nozares eksperts/nepilngadīgo grūtnieču mentors: darbs domnīcās "Mentoru programma nepilngadīgo grūtnieču atbalstam" (5 domnīcas/diskusijas)</t>
  </si>
  <si>
    <t>3.28</t>
  </si>
  <si>
    <t>Nozares eksperts/Dzemdību nama fonda pārstāvis darbā pie "Mentoru programma nepilngadīgo grūtnieču atbalstam" - analītiskā dokumenta izstrādes</t>
  </si>
  <si>
    <t>2400.00</t>
  </si>
  <si>
    <t>3.29</t>
  </si>
  <si>
    <t>Nozares eksperts/Latvijas vecmāšu asociācijas pārstāvis darbā pie "Mentoru programma nepilngadīgo grūtnieču atbalstam" - analītiskā dokumenta izstrādes</t>
  </si>
  <si>
    <t>3.30</t>
  </si>
  <si>
    <t>Nozares eksperts/pacientu tiesību eksperts darbā pie "Mentoru programma nepilngadīgo grūtnieču atbalstam" - analītiskā dokumenta izstrādes</t>
  </si>
  <si>
    <t>3.31</t>
  </si>
  <si>
    <t>Nozares eksperts/sociālais darbinieks darbā pie "Mentoru programma nepilngadīgo grūtnieču atbalstam" - analītiskā dokumenta izstrādes</t>
  </si>
  <si>
    <t>3.32</t>
  </si>
  <si>
    <t>Nozares eksperts/izglītības eksperts darbā pie "Mentoru programma nepilngadīgo grūtnieču atbalstam" - analītiskā dokumenta izstrādes</t>
  </si>
  <si>
    <t>3.33</t>
  </si>
  <si>
    <t>Nozares eksperts/bērnu un jauniešu ginekologs darbā pie "Mentoru programma nepilngadīgo grūtnieču atbalstam" - analītiskā dokumenta izstrādes</t>
  </si>
  <si>
    <t>3.34</t>
  </si>
  <si>
    <t>Nozares eksperts/nepilngadīgo grūtnieču mentors darbā pie "Mentoru programma nepilngadīgo grūtnieču atbalstam" - analītiskā dokumenta izstrādes</t>
  </si>
  <si>
    <t>3.35</t>
  </si>
  <si>
    <t>Lektors nepilngadīgo grūtnieču mentoru apmācībām: bērnu un jauniešu ginekologs. (1 lekcija viena apmācību cikla ietvaros, kopā trīs apmācību cikli)</t>
  </si>
  <si>
    <t>1050.00</t>
  </si>
  <si>
    <t>Lektors nepilngadīgo grūtnieču mentoru apmācībām: bērnu un jauniešu ginekologs. (1 lekcija viena apmācību cikla ietvaros)</t>
  </si>
  <si>
    <t>3.36</t>
  </si>
  <si>
    <t>Lektors nepilngadīgo grūtnieču mentoru apmācībām: sociālais darbinieks (2 lekcijas viena apmācību cikla ietvaros, kopā trīs apmācību cikli)</t>
  </si>
  <si>
    <t>2100.00</t>
  </si>
  <si>
    <t>Lektors nepilngadīgo grūtnieču mentoru apmācībām: sociālais darbinieks (kopā divi apmācību cikli)</t>
  </si>
  <si>
    <t>3.37</t>
  </si>
  <si>
    <t>Lektors nepilngadīgo grūtnieču mentoru apmācībām: nepilngadīgo grūtnieču mentors (1 lekcija viena apmācību cikla ietvaros, kopā trīs apmācību cikli)</t>
  </si>
  <si>
    <t>Lektors nepilngadīgo grūtnieču mentoru apmācībām: nepilngadīgo grūtnieču mentors (1 lekcija viena apmācību cikla ietvaros, kopā divi apmācību cikli)</t>
  </si>
  <si>
    <t>3.38</t>
  </si>
  <si>
    <t>Psihologs nepilngadīgo grūtnieču mentoru supervīziju vadīšanai (1 supervīziju  kurss sastāv no 8 supervīzijas nodarbībām, projekta ietvaros tiek nodrošināti trīs supervīziju kursi, kopā 24 supervīzijas nodarbības)</t>
  </si>
  <si>
    <t>4800.00</t>
  </si>
  <si>
    <t>Psihologs nepilngadīgo grūtnieču mentoru supervīziju vadīšanai</t>
  </si>
  <si>
    <t>3.39</t>
  </si>
  <si>
    <t>Eksperti apmācības programmas vecmātēm "Vārda spēks" pilnveidošanai un piemērošanai darbam ar nepilngadīgām grūtniecēm (5 Dzemdību nama fonda eksperti)</t>
  </si>
  <si>
    <t>3500.00</t>
  </si>
  <si>
    <t>3.40</t>
  </si>
  <si>
    <t>Eksperti apmācības programmas vecmātēm "Vārda spēks" pilnveidošanai un piemērošanai darbam ar nepilngadīgām grūtniecēm (2 Latvijas vecmāšu asociācijas eksperti)</t>
  </si>
  <si>
    <t>1400.00</t>
  </si>
  <si>
    <t>3.41</t>
  </si>
  <si>
    <t>Ārvalstu eksperti/lektori dalībai "Nepilngadīgo grūtnieču atbalsta sistēma un ārvalstu pieredze" konferencē (divi eksperti no Islandes un Luksemburgas)</t>
  </si>
  <si>
    <t>3.42</t>
  </si>
  <si>
    <t>Maketētājs informatīvo materiālu maketu un infografiku (15gab) izstrādei</t>
  </si>
  <si>
    <t>3.43</t>
  </si>
  <si>
    <t>Nozares eksperts vai žurnālists interešu aizstāvības rakstu sagatavošanai (6 interešu aizstāvības raksti)</t>
  </si>
  <si>
    <t>1800.00</t>
  </si>
  <si>
    <t>3.44</t>
  </si>
  <si>
    <t>Multimediju dizaina speciālists (mobilās aplikācijas izveidošana lietotājam draudzīgu un piemērotu mērķauditorijai)</t>
  </si>
  <si>
    <t>3.45</t>
  </si>
  <si>
    <t>Nepilngadīgo grūtnieču mentoru programmas vadītājs</t>
  </si>
  <si>
    <t>7560.00</t>
  </si>
  <si>
    <t>3.46</t>
  </si>
  <si>
    <t>Sabiedrisko attiecību eksperts un interešu pārstāvis</t>
  </si>
  <si>
    <t>3.47</t>
  </si>
  <si>
    <t>Nepilngadīgo grūtnieču komunikācijas sadarbības modeļa maketētājs/ dizaineris</t>
  </si>
  <si>
    <t>13</t>
  </si>
  <si>
    <t>Pārējās projekta īstenošanas izmaksas</t>
  </si>
  <si>
    <t>65393.50</t>
  </si>
  <si>
    <t>13.1</t>
  </si>
  <si>
    <t>Dzemdību soma sadarbības modeļa pilotēšanas fāzes ietvaros</t>
  </si>
  <si>
    <t>150.00</t>
  </si>
  <si>
    <t>13.2</t>
  </si>
  <si>
    <t>Informatīvo materiālu druka (reproduktīvās veselība, rūpes par mazuli, grūtniecība utt)</t>
  </si>
  <si>
    <t>13.3</t>
  </si>
  <si>
    <t>Mobilās aplikācijas izstrāde (aktivitātes: Preventīvais darbs: pirms grūtniecības iestāšanās ietvaros)</t>
  </si>
  <si>
    <t>7000.00</t>
  </si>
  <si>
    <t>13.4</t>
  </si>
  <si>
    <t>Jaunu, mērķauditorijai atbilstošu materiālu izstrāde (aktivitātes: Preventīvais darbs: pirms grūtniecības iestāšanās ietvaros), primāri paredzēti Mobilajai aplikācijai</t>
  </si>
  <si>
    <t>13.5</t>
  </si>
  <si>
    <t>Mobilās aplikācijas uzturēšana</t>
  </si>
  <si>
    <t>13.6</t>
  </si>
  <si>
    <t>www.atbalstacelvedis.lv aktualizēšana, uzturēšana un papildināšana ar informāciju, kura būtu atbilstoša mērķa grupai (nepilngadīgām grūtniecēm)</t>
  </si>
  <si>
    <t>13.7</t>
  </si>
  <si>
    <t>Mentoru saliedēšanās pasākums</t>
  </si>
  <si>
    <t>13.8</t>
  </si>
  <si>
    <t>Apmācības "Vārda spēks" vecmātēm (trīs dienu kurss, kopā 24 stundas, projekta ietvaros paredzēti divi kursi, kopā 48 stundas)</t>
  </si>
  <si>
    <t>16000.00</t>
  </si>
  <si>
    <t>13.9</t>
  </si>
  <si>
    <t>Konference  "Nepilngadīgo grūtnieču atbalsta sistēma un ārvalstu pieredze". - organizēšana un realizēšana</t>
  </si>
  <si>
    <t>9989.50</t>
  </si>
  <si>
    <t>13.10</t>
  </si>
  <si>
    <t>Raidierakstu (podkāstu) producēšana (kopā 3 raidieraksti)</t>
  </si>
  <si>
    <t>2904.00</t>
  </si>
  <si>
    <t>13.11</t>
  </si>
  <si>
    <t>Pasākuma organizators (podkāstu vadītājs / 3 gab.)</t>
  </si>
  <si>
    <t>810.00</t>
  </si>
  <si>
    <t>13.12</t>
  </si>
  <si>
    <t>Īsa formāta ("Reel") video materiāli jauniešu auditorijas sasniegšanai (15 video materiāli)</t>
  </si>
  <si>
    <t>6000.00</t>
  </si>
  <si>
    <t>13.13</t>
  </si>
  <si>
    <t>Dzemdību nama fonda sociālo tīklu administrēšana projekta ietvaros</t>
  </si>
  <si>
    <t>13.14</t>
  </si>
  <si>
    <t>Latvijas vecmāšu asociācijas sociālo tīklu administrēšana projekta ietvaros</t>
  </si>
  <si>
    <t>2640.00</t>
  </si>
  <si>
    <t>13.15</t>
  </si>
  <si>
    <t>Bērnu slimnīcas fonda sociālo tīklu administrēšana projekta ietvaros</t>
  </si>
  <si>
    <t>13.16</t>
  </si>
  <si>
    <t>Revidenta pakalpojumi</t>
  </si>
  <si>
    <t>4000.00</t>
  </si>
  <si>
    <t>13.17</t>
  </si>
  <si>
    <t>Pieredzes apmaiņas brauciens</t>
  </si>
  <si>
    <t/>
  </si>
  <si>
    <t>KOPĀ</t>
  </si>
  <si>
    <t>203273.50</t>
  </si>
  <si>
    <t>100.00</t>
  </si>
  <si>
    <t>12760.16</t>
  </si>
  <si>
    <t>Projekta vadības personāla izmaksas (projekta vadītājs un grāmatvedis) Projekta vadītājs (vidēji 18h mēnesī, bruto 14 eur/h + VSAOI)</t>
  </si>
  <si>
    <t>7650.00</t>
  </si>
  <si>
    <t>Grāmatvedis (ārpakalpojums)</t>
  </si>
  <si>
    <t>3600.00</t>
  </si>
  <si>
    <t>Pārējās vadības izmaksas (revīzija)</t>
  </si>
  <si>
    <t>1510.16</t>
  </si>
  <si>
    <t>107347.34</t>
  </si>
  <si>
    <t>1 tīkla vadītājs/interešu pārstāvības eksperts (mērvienība - stundas, vidēji mēnesī 77h)</t>
  </si>
  <si>
    <t>50464.64</t>
  </si>
  <si>
    <t>Eksperti (ilgtermiņa, vismaz 3 - katram sadarbības partnerim 1) (mērvienība - stundas, katram partnerim vidēji 716 stundas, vidēji mēnesī 1 partnerim - 29h)</t>
  </si>
  <si>
    <t>52882.70</t>
  </si>
  <si>
    <t>Īstermiņa ekspertīzes pakalpojumi</t>
  </si>
  <si>
    <t>120107.50</t>
  </si>
  <si>
    <t>58320.00</t>
  </si>
  <si>
    <t>Projekta vadības personāla atlīdzības izmaksas</t>
  </si>
  <si>
    <t>54000.00</t>
  </si>
  <si>
    <t>Pārējās vadības izmaksas</t>
  </si>
  <si>
    <t>4320.00</t>
  </si>
  <si>
    <t>212400.00</t>
  </si>
  <si>
    <t>Finansējuma saņēmēja un sadarbības partneru projekta īstenošanas personāla atlīdzības izmaksas</t>
  </si>
  <si>
    <t>140400.00</t>
  </si>
  <si>
    <t>Ekspertu un speciālistu atlīdzība</t>
  </si>
  <si>
    <t>72000.00</t>
  </si>
  <si>
    <t>38000.00</t>
  </si>
  <si>
    <t>Pieredzes apmaiņas un citu kapacitātes stiprināšanas pasākumu organizēšanas izmaksas</t>
  </si>
  <si>
    <t>26000.00</t>
  </si>
  <si>
    <t>Ārvalstu mācību, darba un pieredzes apmaiņas komandējumu un dienesta braucienu izmaksas</t>
  </si>
  <si>
    <t>9000.00</t>
  </si>
  <si>
    <t>Iekšējā audita (revidenta) izmaksas</t>
  </si>
  <si>
    <t>308720.00</t>
  </si>
  <si>
    <t>Projekta vadītāja atalgojums (iekļautas darba devēja sociālās apdrošināšanas obligātās iemaksas)</t>
  </si>
  <si>
    <t>Interešu aizstāvības speciālistes atalgojums (iekļautas darba devēja sociālās apdrošināšanas obligātās iemaksas)</t>
  </si>
  <si>
    <t>Aktivitāšu koordinatora atalgojums (iekļautas darba devēja sociālās apdrošināšanas obligātās iemaksas)</t>
  </si>
  <si>
    <t>Vietējo vēstniecību koordinatoru (4 cilvēki) atalgojums (iekļautas darba devēja sociālās apdrošināšanas obligātās iemaksas)</t>
  </si>
  <si>
    <t>Reprezentatīvo materiālu dizainu sagatavošana, druka</t>
  </si>
  <si>
    <t>Naktsmāju nodrošināšana 2023. gada novembra un 2024. gada marta kongresā</t>
  </si>
  <si>
    <t>Ceļa izdevumu kompensācija LJP vizītēm reģionālajās vēstniecībās</t>
  </si>
  <si>
    <t>Lekcijas jauno līderu programmā</t>
  </si>
  <si>
    <t>Reģionālās vizītes jauno līderu programma</t>
  </si>
  <si>
    <t>Noslēguma pasākums jauno līderu programmā</t>
  </si>
  <si>
    <t>Atklāšanas un noslēguma pasākumi jauno līderu programmā</t>
  </si>
  <si>
    <t>LJP reģionālo vēstniecību vietējās aktivitātes</t>
  </si>
  <si>
    <t>LJP reģionālo vēstniecību izdevumi (reprezentatīvie materiāli, papildus aktivitātes u.c.)</t>
  </si>
  <si>
    <t>Kopā:</t>
  </si>
  <si>
    <t>56102.30</t>
  </si>
  <si>
    <t>Projekta vadītājs</t>
  </si>
  <si>
    <t>37966.80</t>
  </si>
  <si>
    <t>Projekta grāmatvedis</t>
  </si>
  <si>
    <t>18135.50</t>
  </si>
  <si>
    <t>219733.20</t>
  </si>
  <si>
    <t>Projekta koordinators</t>
  </si>
  <si>
    <t>32498.50</t>
  </si>
  <si>
    <t>Zvērināta revidenta atlīdzība</t>
  </si>
  <si>
    <t>3100.00</t>
  </si>
  <si>
    <t>Ekspertu, konsultantu atlīdzība</t>
  </si>
  <si>
    <t>6179.50</t>
  </si>
  <si>
    <t>Telpu nomas izmaksas</t>
  </si>
  <si>
    <t>8000.00</t>
  </si>
  <si>
    <t>Kancelejas un biroja preču, publicitātes materiālu izmaksas utml.</t>
  </si>
  <si>
    <t>2500.00</t>
  </si>
  <si>
    <t>Pieredzes apmaiņas vizīšu izmaksas</t>
  </si>
  <si>
    <t>12719.00</t>
  </si>
  <si>
    <t>308334.00</t>
  </si>
  <si>
    <t>88333.00</t>
  </si>
  <si>
    <t>48000.00</t>
  </si>
  <si>
    <t>Juriskonsults</t>
  </si>
  <si>
    <t>10000.00</t>
  </si>
  <si>
    <t>4333.00</t>
  </si>
  <si>
    <t>242200.00</t>
  </si>
  <si>
    <t>Projekta eksperti</t>
  </si>
  <si>
    <t>216000.00</t>
  </si>
  <si>
    <t>Projekta sabiedrisko attiecību speciālists</t>
  </si>
  <si>
    <t>19200.00</t>
  </si>
  <si>
    <t>Informatīvās kampaņas vadītājs</t>
  </si>
  <si>
    <t>98848.00</t>
  </si>
  <si>
    <t>Komandējumu izmaksas</t>
  </si>
  <si>
    <t>59632.00</t>
  </si>
  <si>
    <t>Tikšanās, diskusiju, semināru, darba grupu, fokusgrupu, apmācību u.c.sanāksmju organizēšana</t>
  </si>
  <si>
    <t>6612.00</t>
  </si>
  <si>
    <t>NVO tīklošanās pasākumu organizēšana</t>
  </si>
  <si>
    <t>15412.00</t>
  </si>
  <si>
    <t>Informatīvo un izglītojošo materiālu publicēšana medijos (8gb.) un druka (2gb.)</t>
  </si>
  <si>
    <t>13224.00</t>
  </si>
  <si>
    <t>Informatīvā kampaņa</t>
  </si>
  <si>
    <t>3306.00</t>
  </si>
  <si>
    <t>Neatkarīga revidenta atzinums</t>
  </si>
  <si>
    <t>662.00</t>
  </si>
  <si>
    <t>Pieredzes apmaiņas vizītes Latvijā</t>
  </si>
  <si>
    <t>20705.38</t>
  </si>
  <si>
    <t>Projekta vadības personāla izmaksas</t>
  </si>
  <si>
    <t>13350.00</t>
  </si>
  <si>
    <t>2.1.1</t>
  </si>
  <si>
    <t>Projekta vadītājs un asistents</t>
  </si>
  <si>
    <t>7355.38</t>
  </si>
  <si>
    <t>2.2.1</t>
  </si>
  <si>
    <t>Delnas grāmatvedības pakalpojumi</t>
  </si>
  <si>
    <t>4214.88</t>
  </si>
  <si>
    <t>2.2.2</t>
  </si>
  <si>
    <t>Revīzijas izmaksas</t>
  </si>
  <si>
    <t>3140.50</t>
  </si>
  <si>
    <t>154930.00</t>
  </si>
  <si>
    <t>Projekta iesniedzēja un sadarbības partneru eksperti</t>
  </si>
  <si>
    <t>139680.00</t>
  </si>
  <si>
    <t>3.1.1</t>
  </si>
  <si>
    <t>Komunikācijas speciālisti (4)</t>
  </si>
  <si>
    <t>31650.00</t>
  </si>
  <si>
    <t>3.1.2</t>
  </si>
  <si>
    <t>Maketētājs, dizainers</t>
  </si>
  <si>
    <t>2250.00</t>
  </si>
  <si>
    <t>3.1.3</t>
  </si>
  <si>
    <t>Eksperti (4)</t>
  </si>
  <si>
    <t>85680.00</t>
  </si>
  <si>
    <t>3.1.4</t>
  </si>
  <si>
    <t>Projekta īstenošanas eksperti (3)</t>
  </si>
  <si>
    <t>20100.00</t>
  </si>
  <si>
    <t>Ārējie eksperti</t>
  </si>
  <si>
    <t>15250.00</t>
  </si>
  <si>
    <t>3.2.1</t>
  </si>
  <si>
    <t>Ārējie eksperti integritātes paktu pilotprojektu konsultēšanai (pēc konkrētā projekta, plānots: jurists un  būvuzraugs kātrā projektā, kopā 4 eksperti)</t>
  </si>
  <si>
    <t>3.2.2</t>
  </si>
  <si>
    <t>Ārējie eksperti dalībai projekta semināros un pasākumos (konferencē, pasākumos reģionos)</t>
  </si>
  <si>
    <t>5000.00</t>
  </si>
  <si>
    <t>3.2.3</t>
  </si>
  <si>
    <t>Pasākumu moderatori (konference un četras mini-konferences)</t>
  </si>
  <si>
    <t>3.2.4</t>
  </si>
  <si>
    <t>Video rullīša izstrāde par projekta gaitu un rezultātiem</t>
  </si>
  <si>
    <t>2000.00</t>
  </si>
  <si>
    <t>13724.39</t>
  </si>
  <si>
    <t>Delnas mājaslapas Integritātes paktu sadaļas tehniskā pielāgošana projekta informācijas publicēšanai</t>
  </si>
  <si>
    <t>Facebook u.c. sociālo mediju reklāmas (vidēji 10 eiro 1 ieraksta reklāma, kopā 30 ieraksti)</t>
  </si>
  <si>
    <t>450.00</t>
  </si>
  <si>
    <t>Rokasgrāmatas druka</t>
  </si>
  <si>
    <t>1652.90</t>
  </si>
  <si>
    <t>Pasta izdevumi rokasgrāmatas izsūtīšanai</t>
  </si>
  <si>
    <t>200.00</t>
  </si>
  <si>
    <t>Rokasgrāmatas prezentācijas pasākums (telpu īre, tehniskais nodrošinājums tiešraidei un klātienei, uzkodas, 30 dalībnieki klātienē).</t>
  </si>
  <si>
    <t>Projekta noslēguma konference: telpu īre, tehniskais nodrošinājums tiešraidei un klātienei, uzkodas, 40 dalībnieki klātienē.</t>
  </si>
  <si>
    <t>2231.40</t>
  </si>
  <si>
    <t>Mini-konferences reģionos: telpu īre, tehniskais nodrošinājums klātienei, uzkodas, 30 dalībnieki.</t>
  </si>
  <si>
    <t>4958.68</t>
  </si>
  <si>
    <t>Transporta izdevumi (uz/ no Liepāja, Ogre, Rīga, kā arī noslēguma pasākumiem reģionos).</t>
  </si>
  <si>
    <t>578.51</t>
  </si>
  <si>
    <t>189359.77</t>
  </si>
  <si>
    <t>5115.00</t>
  </si>
  <si>
    <t>Projekta vadītājs (darba stundas)</t>
  </si>
  <si>
    <t>3135.00</t>
  </si>
  <si>
    <t>Finanšu asistents (darba stundas)</t>
  </si>
  <si>
    <t>1980.00</t>
  </si>
  <si>
    <t>41226.00</t>
  </si>
  <si>
    <t>Ekspertu darbs: Ziņojuma izstrāde (darba stundas)</t>
  </si>
  <si>
    <t>31692.00</t>
  </si>
  <si>
    <t>Ekspertu līdzdalība apmācībās/komandējumos/interešu aizstāvībā (darba stundas)</t>
  </si>
  <si>
    <t>3534.00</t>
  </si>
  <si>
    <t>Komunikāciju eksperti no katras partnerorganizācijas (darba stundas)</t>
  </si>
  <si>
    <t>Partnerorganizāciju finansu assistenti  (darba stundas)</t>
  </si>
  <si>
    <t>1680.00</t>
  </si>
  <si>
    <t>6167.00</t>
  </si>
  <si>
    <t>Neatkarīga revidenta piesaiste</t>
  </si>
  <si>
    <t>1430.00</t>
  </si>
  <si>
    <t>Apmācībām - ekspertu honorāri (300 EUR par lekciju)</t>
  </si>
  <si>
    <t>600.00</t>
  </si>
  <si>
    <t>Apmācībām - ekspertu honorāri (363 EUR par lekciju)</t>
  </si>
  <si>
    <t>Pieredzes apmaiņas un apmācības - komandējumi 3 cilvēki/854EUR</t>
  </si>
  <si>
    <t>2562.00</t>
  </si>
  <si>
    <t>Pieredzes apmaiņas un apmācības - komandējumi 3 cilvēki/1033.34EUR</t>
  </si>
  <si>
    <t>Apmācības - 1</t>
  </si>
  <si>
    <t>385.00</t>
  </si>
  <si>
    <t>Iesaistīto pušu semināri - 2</t>
  </si>
  <si>
    <t>770.00</t>
  </si>
  <si>
    <t>Kancelejas preces (10 EUR mēnesī katram partnerim)</t>
  </si>
  <si>
    <t>420.00</t>
  </si>
  <si>
    <t>Kancelejas preces (12.10 EUR mēnesī katram partnerim)</t>
  </si>
  <si>
    <t>52508.00</t>
  </si>
  <si>
    <t>59611.73</t>
  </si>
  <si>
    <t>Projekta vadības personāla izmaksas PROVIDUS</t>
  </si>
  <si>
    <t>56628.51</t>
  </si>
  <si>
    <t>20503.27</t>
  </si>
  <si>
    <t>2.1.2</t>
  </si>
  <si>
    <t>Grāmatvedis/finanšu direktors</t>
  </si>
  <si>
    <t>27923.93</t>
  </si>
  <si>
    <t>2.1.3</t>
  </si>
  <si>
    <t>Jurists</t>
  </si>
  <si>
    <t>8201.31</t>
  </si>
  <si>
    <t>Projekta vadības izmaksas PROVIDUS</t>
  </si>
  <si>
    <t>2983.22</t>
  </si>
  <si>
    <t>Projekta revīzijas izmaksas</t>
  </si>
  <si>
    <t>1540.18</t>
  </si>
  <si>
    <t>Datubāžu abonēšana (ZOOM) (3 cilvēkiem)</t>
  </si>
  <si>
    <t>993.04</t>
  </si>
  <si>
    <t>2.2.3</t>
  </si>
  <si>
    <t>Datubāžu abonēšana (SLACK) (3 cilvēkiem)</t>
  </si>
  <si>
    <t>274936.27</t>
  </si>
  <si>
    <t>Projekta īstenošanas personāla izmaksas PROVIDUS</t>
  </si>
  <si>
    <t>94936.27</t>
  </si>
  <si>
    <t>Pārvaldības eksperts</t>
  </si>
  <si>
    <t>45107.19</t>
  </si>
  <si>
    <t>Pārstāvis uzraudzības komitejās</t>
  </si>
  <si>
    <t>18017.97</t>
  </si>
  <si>
    <t>Publisko tiesību eksperts</t>
  </si>
  <si>
    <t>24603.92</t>
  </si>
  <si>
    <t>Pretkorupcijas eksperts</t>
  </si>
  <si>
    <t>7207.19</t>
  </si>
  <si>
    <t>Projekta īstenošanas personāla izmaksas (Latvijas Sociālās uzņēmjdarbības asociācija)</t>
  </si>
  <si>
    <t>30000.00</t>
  </si>
  <si>
    <t>Sociālās uzņēmjdarbības eksperts</t>
  </si>
  <si>
    <t>Projekta īstenošanas personāla izmaksas (Latvijas Kvalitātes biedrība)</t>
  </si>
  <si>
    <t>3.3.1</t>
  </si>
  <si>
    <t>Pētnieks</t>
  </si>
  <si>
    <t>18000.00</t>
  </si>
  <si>
    <t>3.3.2</t>
  </si>
  <si>
    <t>Pētnieka asistents</t>
  </si>
  <si>
    <t>Projekta īstenošanas personāla izmaksas (Alinase Pārnozariskai Ilgtspējīgai attīstībai)</t>
  </si>
  <si>
    <t>3.4.1</t>
  </si>
  <si>
    <t>Ilgtspējas eksperts</t>
  </si>
  <si>
    <t>Projekta īstenošanas personāla izmaksas (Latvijas Neredzīgo biedrība)</t>
  </si>
  <si>
    <t>3.5.1</t>
  </si>
  <si>
    <t>Sociālās jomas eksperts</t>
  </si>
  <si>
    <t>3.5.2</t>
  </si>
  <si>
    <t>ES fondu uzraudzības koordinātors</t>
  </si>
  <si>
    <t>3.5.3</t>
  </si>
  <si>
    <t>Sociālās jomas finanšu eksperts</t>
  </si>
  <si>
    <t>Projekta īstenošanas personāla izmaksas (Latvijas Lauku forums)</t>
  </si>
  <si>
    <t>3.6.1</t>
  </si>
  <si>
    <t>Klimata un enerģētikas eksperts</t>
  </si>
  <si>
    <t>10500.00</t>
  </si>
  <si>
    <t>3.6.2</t>
  </si>
  <si>
    <t>Līdzdalības eksperts</t>
  </si>
  <si>
    <t>3.6.3</t>
  </si>
  <si>
    <t>Lauku attīstības eksperts</t>
  </si>
  <si>
    <t>3.6.4</t>
  </si>
  <si>
    <t>Projekta īstenošanas personāla izmaksas (Latvijas Vācu savienība)</t>
  </si>
  <si>
    <t>3.7.1</t>
  </si>
  <si>
    <t>Sociālo jautājumu eksperts</t>
  </si>
  <si>
    <t>3.7.2</t>
  </si>
  <si>
    <t>3.7.3</t>
  </si>
  <si>
    <t>Eksperts finanšu jautājumos</t>
  </si>
  <si>
    <t>4700.00</t>
  </si>
  <si>
    <t>Tīklošanās pasākumi (ēdināšanas izdevumi)</t>
  </si>
  <si>
    <t>1700.00</t>
  </si>
  <si>
    <t>Ārējo ekspertu piesaiste (Autoratlīdzības līgumi)</t>
  </si>
  <si>
    <t>Pasākumi (Diskusija ES fondu prioritāšu pārdali aizsardzības vajadzībām)</t>
  </si>
  <si>
    <t>Pasākumi (Projekta gala konference)</t>
  </si>
  <si>
    <t>339248.00</t>
  </si>
  <si>
    <t>25040.00</t>
  </si>
  <si>
    <t>7040.00</t>
  </si>
  <si>
    <t>6600.00</t>
  </si>
  <si>
    <t>Projekta komunikācijas vadītājs</t>
  </si>
  <si>
    <t>99200.00</t>
  </si>
  <si>
    <t>Partnera "Laiks Jauniešiem" eksperts</t>
  </si>
  <si>
    <t>13200.00</t>
  </si>
  <si>
    <t>Partnera 'Papardes zieds eksperts"</t>
  </si>
  <si>
    <t>Partnera "Riga TechGirls" eksperts</t>
  </si>
  <si>
    <t>Partnera "Drošā māja" eksperts</t>
  </si>
  <si>
    <t>Partnera "CSR Latvia" eksperts</t>
  </si>
  <si>
    <t>Partnera "Risinājumu darbnīca" eksperts</t>
  </si>
  <si>
    <t>Partnera LAPAS vadošais saturiskais eksperts</t>
  </si>
  <si>
    <t>20000.00</t>
  </si>
  <si>
    <t>21600.00</t>
  </si>
  <si>
    <t>Dalība starptautiskajos pasākumos</t>
  </si>
  <si>
    <t>5600.00</t>
  </si>
  <si>
    <t>13.1.1</t>
  </si>
  <si>
    <t>Ceļa izdevumi</t>
  </si>
  <si>
    <t>13.1.2</t>
  </si>
  <si>
    <t>Komandējuma izdevumi</t>
  </si>
  <si>
    <t>3200.00</t>
  </si>
  <si>
    <t>13.1.2.1</t>
  </si>
  <si>
    <t>Dienas naudas</t>
  </si>
  <si>
    <t>960.00</t>
  </si>
  <si>
    <t>13.1.2.2</t>
  </si>
  <si>
    <t>Viesnīcu izdevumi</t>
  </si>
  <si>
    <t>2240.00</t>
  </si>
  <si>
    <t>Ekspertu izmaksas</t>
  </si>
  <si>
    <t>Metodikas un ziņojumu izstrādes izmaksas</t>
  </si>
  <si>
    <t>Komunikācijas izdevumi</t>
  </si>
  <si>
    <t>Ārējās revīzijas izmaksas</t>
  </si>
  <si>
    <t>145840.00</t>
  </si>
  <si>
    <t xml:space="preserve">3.1.3. Kādas darbības (outputs) tika īstenotas atbalstītajos projektos, atbilstoši programmas ietvaros atbalstītajām darbībām un to rezultatīvajiem rādītājiem. </t>
  </si>
  <si>
    <t>N.p.k.</t>
  </si>
  <si>
    <t>Projekta darbība*</t>
  </si>
  <si>
    <t>Projekta darbības apraksts</t>
  </si>
  <si>
    <t>Plānotais rezultāts</t>
  </si>
  <si>
    <t>Faktiskais rezultāts</t>
  </si>
  <si>
    <t>1.</t>
  </si>
  <si>
    <t>Iesaistīto partneru un citu organizāciju (tai skaitā pašvaldību pārstāvju) tīklošanās pasākumi.</t>
  </si>
  <si>
    <t>Projekts paredz veidot plašu tīklošanās aktivitāšu kopumu:
1) Diskusijas/darba grupas;
2) Nepilngadīgo grūtnieču jomas speciālistu komunikācijas sadarbības modeļa izstrāde;
3) Speciālistu komunikācijas sadarbības modeļa pilotēšana;
4) Preventīvais darbs: pirms grūtniecības iestāšanās; 
5) Interaktīvais tiešsaistes rīks - www.atbalstacelvedis.lv (mājas lapas sadaļas "Jaunajiem vecākiem/nepilngadīgām grūtniecēm" attīstīšana/informācijas papildināšana);
1. Aktivitātes (tai skaitā visas apakšaktivitātes) īstenošana notiks laika posmā no 01.08.2023 – 30.06.2025.</t>
  </si>
  <si>
    <t>1</t>
  </si>
  <si>
    <t>Tīklošanās pasākumu kopums</t>
  </si>
  <si>
    <t>1.1.</t>
  </si>
  <si>
    <t>Iesaistīto dalībnieku (tai skaitā partneru) diskusijas/darba grupas.</t>
  </si>
  <si>
    <t>Diskusijas/darba grupas notiks 1x mēnesī (8 mēnešus - 8 sapulces), diskusijas/darba grupas ilgums - līdz 2 h, vieta - tiešsaistē (ZOOM vai MS Teams sapulču tiešsaistes rīks).
Diskusijās/darba grupās kopā darbosies projekta sadarbības partneri (Bērnu slimnīcas fonds, Dzemdību nama fonds, Latvijas Vecmāšu asociācija) un tiks aicināti piedalīties nozares profesionāļi/speciālisti, lēmumpieņēmēji, kā arī Latvijas pašvaldību pārstāvji, lai kopīgi rastu risinājumu efektīvai komunikācijai un informācijas apmaiņai starp visām pusēm. Šīs aktivitātes mērķis ir kopīgi rast efektīvu/us komunikācijas ceļus (tīklošanās modeli), lai informācija, kas ir ļoti svarīga nepilngadīgajai grūtniecei un atbalsta viņu lēmuma pieņemšanā par grūtniecības saglabāšanu un grūtniecības un dzemdību gaitu, patiešām nonāktu līdz mērķgrupai.</t>
  </si>
  <si>
    <t>8</t>
  </si>
  <si>
    <t>Diskusiju/darba grupu sapulces</t>
  </si>
  <si>
    <t>1.2.</t>
  </si>
  <si>
    <t>Nepilngadīgo grūtnieču jomas speciālistu komunikācijas sadarbības modeļa izstrāde.</t>
  </si>
  <si>
    <t>Aktivitātes mērķis ir nodrošināt starpinstitucionālu sadarbību nepilngadīgo grūtnieču atbalsta sistēmā. Šis sadarbības modelis tiks izstrādāts balstoties uz diskusiju/darba grupu izdiskutēto labāko risinājumu visām iesaistītajām pusēm. Tīklojums iesaistīs visas atbildīgās puses (arī attiecīgo pašvaldību, kur nepilngadīgā grūtniece dzīvo) un tā galvenais uzdevums būs nodrošināt, ka visi iesaistītie dienesti un profesionāļi, t.sk. pašvaldību pārstāvji (sociālie darbinieki, u.c. saistīti darbinieki) būtu zinoši par nepilngadīgo grūtnieču atbalsta iespējām un varētu sniegt mērķgrupai precīzu un drošu informāciju, kas ievērojami atvieglotu risināt galvenos un būtiskākos nepilngadīgo grūtnieču problēmjautājumus (t.sk.  grūtniecības procesa norise un uzraudzība, izglītības turpināšana, profesijas apgūšana, nodarbinātība, bērna aprūpe, sievietes veselība u.c.). Tiks izveidots tīklojums, kas nodrošinās vislabāko iespējamo komunikāciju nepilngadīgo grūtnieču atbalsta sistēmā (speciālistu loma un savstarpējā saziņa, pašvaldību loma un komunikācijas kanāli u.c. aspekti).</t>
  </si>
  <si>
    <t>Izstrādāts sadarbības modelis</t>
  </si>
  <si>
    <t>1.3.</t>
  </si>
  <si>
    <t>Speciālistu komunikācijas sadarbības modeļa pilotēšana.</t>
  </si>
  <si>
    <t>Projekta ietvaros tiks izvēlēta 1 Latvijas pašvaldība, kurā uz konkrēto brīdi ir nepilngadīga grūtniece/ces, un kur tiks pielietots šis izstrādātais komunikācijas sadarbības modelis (ātra un produktīva komunikācija starp iesaistītajām pusēm, piem., ģimenes ārsts, ginekologs, vecmāte, sociālais darbinieks, izglītības iestāde, nepilngadīgās grūtnieces ģimene vai uzraugošā persona u.c.). Pilotēšanas mērķis – izmēģināt komunikācijas modeļa darbību dzīvē, novērst iespējamas nepilnības/koriģēt/papildināt, ja nepieciešams un sasniegt iespējami maksimāli labi strādājošu visu iesaistīto pušu komunikācijas mehānismu nepilngadīgo grūtnieču atbalsta sistēmā.
Izstrādātais un pilotētais komunikācijas sadarbības modelis (gatavs komunikācijas modelis starp visiem jomā iesaistītajiem speciālistiem efektīvam darbam nepilngadīgo grūtnieču jomas jautājumu risināšanā), tiks iesniegts lēmumpieņēmējiem turpmākam darbam nepilngadīgo grūtnieču atbalsta sistēmas pilnveidošanai.
Komunikācijas sadarbības modeļa pilotēšana norisināsies 6 mēnešus.</t>
  </si>
  <si>
    <t>Komunikācijas sadarbības modeļa pilotēšana</t>
  </si>
  <si>
    <t>1.4.</t>
  </si>
  <si>
    <t>Preventīvais darbs (pirms grūtniecības iestāšanās).</t>
  </si>
  <si>
    <t>Lai arī izglītības programmās nedaudz pieskaras jautājumam par reproduktīvo veselību, tomēr gan nozares speciālisti, gan arī BSF veiktā pētījuma rezultāti norāda uz to, ka jauniešiem trūkst zināšanu par seksuālo un reproduktīvo veselību un par grūtniecības iestāšanos. Problēma ir arī personīgās higiēnas un kontracepcijas līdzekļu pieejamība,  zema grūtniecības iestāšanās riska apzināšanās, augšana disfunkcionālās ģimenēs vai ārpusģimenes aprūpes iestādēs un atbalsta sistēmas un uzmanības trūkums, veselības problēmas. Visi šie faktori  palielina iespējamību, ka jauniete agri uzsāk dzimumattiecības un var iestāties grūtniecība līdz pilngadības sasniegšanai.
Pētījumi dažādās valstīs pierāda, ka meitenēm trūkst zināšanu un drošu un atbalstošu (nenosodošu) informācijas avotu vai atbalsta personu, ar kurām pārrunāt dažādus ar seksuālo un reproduktīvo veselību saistītus jautājumus. Tā kā meitenes bieži ir no nelabvēlīgām ģimenēm un ārpusģimenes aprūpes iestādēm, tad viņām bieži izpaliek arī plašākas dzīves prasmes. Optimālais variants būtu integrēt šo un grūtniecības jautājumus plašākā dzīves prasmju vai seksualitātes izglītības priekšmetā, tādējādi tas nozīmētu to, ka tas tiek mācīts gan zēniem, gan meitenēm – atzīstot, ka gan vīriešiem, gan sievietēm ir sava loma lēmumu pieņemšanā par veselīgām seksuālajām attiecībām tagad un nākotnē. 
Šajā etapā plānots sākt ar informācijas pieejamības un atbalsta punkta izveidi. Ambulatori strādājošām vecmātēm ir nepieciešamās zināšanas un vēlme iesaistīties procesā. Arī Veselības ministrija ir gatava deleģēt vecmātēm plašākas funkcijas, t.sk. izglītojošu darbu. Plānota sadarbība arī ar biedrību “Papardes zieds”, kam ir izstrādāti informatīvie materiāli, kurus meitenes varētu saņemt pie vecmātēm. Tāpat tur meitenes varētu saņemt personīgās higiēnas līdzekļus, lai nav jākavē skola menstruāciju laikā, un padomu kontracepcijas jautājumos. Tas ne tikai palīdzētu novērst nevēlamu grūtniecību, bet arī novērst grūtniecības pārtraukšanu, kas atstāj iespaidu uz meitenes tālāko reproduktīvo veselību. Aktivitātes ietvaros arī plānots izstrādāt mobilo aplikāciju, kurā tiek ievietoti dažādi informatīvie materiāli, ir iespēja anonīmi uzdot jautājumus un saņemt atbildes un pieeja aplikācijai tiek nodrošināta ar QR kodu.</t>
  </si>
  <si>
    <t>Preventīvā darba aktivitāšu kopums</t>
  </si>
  <si>
    <t>1.5.</t>
  </si>
  <si>
    <t>Interaktīvais tiešsaistes rīks - www.atbalstacelvedis.lv (mājas lapas sadaļas "Jaunajiem vecākiem/nepilngadīgām grūtniecēm" attīstīšana/informācijas papildināšana).</t>
  </si>
  <si>
    <t>Interaktīvais tiešsaistes rīks (mājas lapa www.atbalstacelvedis.lv) - kā papildus atbalsta platforma gan speciālistiem, gan projekta mērķgrupai, kur vienuviet būs koncentrēta/papildināta droša un uzticama visa nepieciešamā informācija par nepilngadīgo grūtnieču atbalstu Latvijā (par pakalpojumu pieejamību, mentoru programmu, konsultācijām, informācijas saņemšanu u.c. noderīgu info). Mājas lapa tiks attīstīta - koriģēta/papildināta/aktualizēta sadaļa "Jaunajiem vecākiem/nepilngadīgām grūtniecēm".</t>
  </si>
  <si>
    <t>Mājas lapas www.atbalstacelvedis.lv sadaļas "Jaunajiem vecākiem/nepilngadīgām grūtniecēm" pilnveide.</t>
  </si>
  <si>
    <t>1.6.</t>
  </si>
  <si>
    <t xml:space="preserve">Pieredzes apmaiņas brauciens vecmātēm uz Karolinskas institūtu Zviedrijā
</t>
  </si>
  <si>
    <t>5 vecmātes no Latvijas devās pieredzes apmaiņas braucienā uz Karolinskas institūta Sieviešu un bērnu veselības departamentu Zviedrijā, lai iepazītos ar tur notiekošo darbu, interesantākajiem pētījumiem seksuālās un reproduktīvās veselības jomā un apmācību kursu vecmātēm, kuras nodarbojas ar jauniešu konsultēšanu un aprūpi. Brauciena laikā vecmātes devās uz jauniešu klīniku, lai iepazītos ar tur pieejamiem pakalpojumiem, izmantotajām ierīcēm, medikamentiem un procedūrām.</t>
  </si>
  <si>
    <t>vecmātes</t>
  </si>
  <si>
    <t>2.</t>
  </si>
  <si>
    <t>“Mentoru programma nepilngadīgo grūtnieču atbalstam” (analītisks dokuments iesniegšanai lēmumpieņēmējiem) un speciālistu mācības.</t>
  </si>
  <si>
    <t>Aktivitāte sevī ietver apakšaktivitātes:
1) Diskusijas un domnīcas;
2) Mentoru programmas izstrāde;
3) Bērnu slimnīcas fonda esošās mentoru programmas nepilngadīgām grūtniecēm stiprināšana un pilnveidošana;
4) Apmācības programmas vecmātēm pilnveidošana;
5) Apmācība vecmātēm;
2. Aktivitātes (tai skaitā visas apakšaktivitātes) īstenošana notiks laika posmā no 01.08.2023 – 01.08.2025.</t>
  </si>
  <si>
    <t>Diskusijas un domnīcas Mentoru programmas izstrādei.</t>
  </si>
  <si>
    <t>Diskusijas un domnīcas notiks 1x mēnesī (5 mēnešus - 5 sapulces), diskusijas/darba grupas ilgums - līdz 2 h, vieta - tiešsaistē (ZOOM vai MS Teams sapulču tiešsaistes rīks). Diskusijās un domnīcās piedalīsies projekta sadarbības partneri un nozares profesionāļi (diskusijas par Mentoru programmas izstrādi, principiem,stratēģiju utt.).</t>
  </si>
  <si>
    <t>5</t>
  </si>
  <si>
    <t>Diskusijas/domnīcas</t>
  </si>
  <si>
    <t>Mentoru programmas nepilngadīgo grūtnieču atbalstam izstrāde.</t>
  </si>
  <si>
    <t>Mentoru programmas izstrāde sevī ietver tādas sadaļas kā mentoru piesaistes kanāli, mentoru apmācību ieteikumi (tai skaitā supervīzijas), mentoru funkciju apraksts, mentoru finansēšanas aspekti (mentoru apmaksas sistēma/brīvprātības princips, mentoru ceļa izdevumu segšana utt.), juridiskais ietvars darbam ar nepilngadīgām personām, mērķgrupas apzināšana, nozares profesionāļu apkopoti ieteikumi mentoru programmas veiksmīgai darbībai u.c. aspekti. Dokuments tiks izstrādāts pamatojoties uz Bērnu slimnīcas fonda jau esošo pieredzi nepilngadīgo grūtnieču jomā (fonda iesākto mentoru programmu nepilngadīgām grūtniecēm). Dokumenta materiālu izveidē kopā strādās visi projekta partneri, pieaicinot nozares ekspertus pēc vajadzības (ginekologi, sociālie darbinieki u.c.).</t>
  </si>
  <si>
    <t>Mentoru programma nepilngadīgo grūtnieču atbalstam.</t>
  </si>
  <si>
    <t>Bērnu slimnīcas fonda esošās mentoru programmas nepilngadīgām grūtniecēm stiprināšana un pilnveidošana.</t>
  </si>
  <si>
    <t>2022. gadā Bērnu slimnīcas fonds realizēja Sabiedrības integrācijas fonda projektu, kura mērķis bija sniegt informatīvi izglītojošu atbalstu un interešu aizstāvību nepilngadīgajām grūtniecēm, veicināt izpratni par nepilngadīgo grūtnieču iekļaušanos sabiedrībā. Projekta ietvaros tika veikts kvalitatīvais pētījums par esošo situāciju, kā arī sadarbībā ar nozares profesionāļiem un lēmumu pieņēmējiem izstrādāts Rīcības plāns, kas vērsts uz nepieciešamo nepilngadīgo grūtnieču atbalsta pakalpojumu iekļaušanu valsts apmaksātā atbalsta sistēmā, kā arī preventīvām darbībām nepilngadīgu grūtniecību novēršanai. Tomēr, kamēr izmaiņas atbalsta sistēmā valstiskā mērogā ir tikai plānā, Bērnu slimnīcas fonds (BSF) jau tagad vēlas atbalstīt jaunās topošās māmiņas un piedāvā mentora – atbalsta personas pakalpojumu nepilngadīgām grūtniecēm.
Lai šo pakalpojumu attīstītu un pilnveidotu, nepieciešami resursi un profesionāļu palīdzība (lekciju/semināru/supervīziju vadītāji). Pašreiz mentoru piesaistes un  apmācību izdevumus, ceļa izdevumus (braucieni vizītēs pie nepilngadīgas grūtnieces) sedz BSF no saviem finanšu līdzekļiem, taču neapšaubāmi nākotnē šim būtu jābūt valsts apmaksātam atbalstam. Uz šo brīdi BSF ir 10 apmācīti mentori, kuri darbojas ar nepilngadīgām grūtniecēm. Fonda mērķis ir "noturēt" šos 10 mentorus un arī atbalstīt ar ikgadējām mācībām (zināšanu atjaunošana/atsvaidzināšana/papildināšana), kā arī pēc nepieciešamības sniegt psiholoģisku palīdzību, konsultācijas un supervīzijas. Tāpat, ja kāds no 10 mentoriem vairs nedarbosies/aizies no šīs jomas, tad fonds piesaistīs trūkstošo mentoru skaitu. 
Aktivitāte sevī ietver:
- mentoru apmācības (ikgadējas mācības), 1 x gadā, kopā 3 reizes – 3 apmācību kursi (apmācību kurss - 5/6 apmācību lekcijas ar nozares profesionāļiem: pusaudžu grūtniecības medicīniskie aspekti, sociālie un juridiskie aspekti mentora darbā, pusaudžu grūtniecības psiholoģiskie aspekti, pieredzes apmaiņa mentora darbā u.c). 
- supervīzijas esošiem mentoriem (mentoriem, kuri ir aktīvā darbībā un ir piesaistīti nepilngadīgai grūtniecei): 1 x gadā, kopā 3 reizes (3 supervīziju kursi). 1 supervīzijas kurss: 6-8 supervīzijas individuāli vai grupā. 
- mentoru saliedēšanās pasākums, kas būtu klātienes pasākums (sevī ietver atskatu uz paveikto darbu un kopā būšanu ar citiem kolēģiem un nozares pārstāvjiem, pieredzes apmaiņa, saliedētības aktivitātes un pateicība par ieguldījumu nepilngadīgo grūtnieču problēmjautājumu risināšanā u.c. darbības).</t>
  </si>
  <si>
    <t>10</t>
  </si>
  <si>
    <t>Apmācības programmas vecmātēm pilnveidošana.</t>
  </si>
  <si>
    <t>Dzemdību nama fonda izstrādātā un Latvijas ārstu biedrības akreditētā vecmāšu atbalsta programma saskarsmē un komunikācijā “Vārda spēks” tiks pilnveidota un piemērota darbam arī ar nepilngadīgām grūtniecēm. Papildus esošajām tēmām tiks iekļautas arī tādas tēmas, kā juridiskais ietvars darbam ar nepilngadīgām personām un nepilngadīgo meiteņu tiesības, mērķgrupas raksturojums, mērķa grupas psiholoģiskā specifika, komunikācijas un saskarsmes īpatnības ar nepilngadīgajām grūtniecēm u.c. Programma tiks papildināta pamatojoties uz Dzemdību nama fonda jau esošo pieredzi vecmāšu apmācībā. Atbalsta programmas jaunā, pilnveidotā satura un  materiālu izveidē kopā strādās dažādu nozaru eksperti (ginekologi, sociālie darbinieki , juristi, saskarsmes un komunikācijas eksperti, psihologi.).</t>
  </si>
  <si>
    <t>Apmācības programma vecmātēm (pilnveidota)</t>
  </si>
  <si>
    <t>Apmācība vecmātēm.</t>
  </si>
  <si>
    <t>Unikāla akreditētas apmācību programmas“Vārda spēks” realizēšana vecmātēm. Atbalsta programma paredzēta 3 (1+2) dienu garumā (1 apmācību cikls, 3 dienas jeb 3 x 8 stundas = 24 stundas kopā). Viena apmācību kursa ietvaros ir plānots apmācīt 20 sertificētas vecmātes. Tiks realizēti 2 apmācību cikli.
Apmācībās tiek apskatītas tādas tēmas kā:
-	Medicīnas komunikācija- nozīmīgs instruments veselības aprūpes darbinieka ( vecmātes ) rokās.
-	EMOCIJU LAUKI UN EMOCIJU „PULTIS”
-	Bērna intrauterīnā attīstība
-	Mātes un bērna attiecības
-	Vecmātes loma dzemdību procesā attiecībās māte-bērns
-	LOMAS IKDIENAS UN PROFESIONĀLAJĀ DZĪVĒ
-	Vecmātes profesionālās izdegšanas risks un emocionālā intelligence
Šie cikli tiks organizēti ambulatori strādājošām vecmātēm no visas Latvijas, lai labāk sagatavotu viņas darbam un komunikācijai un saskarsmei ar nepilngadīgajām grūtniecēm.
Izmaksās paredzēta programmas realizēšana, ēdienreižu pauzes, samaksa lektoriem utt.</t>
  </si>
  <si>
    <t>40</t>
  </si>
  <si>
    <t>Vecmātes (vecmāšu apmācības)</t>
  </si>
  <si>
    <t>3.</t>
  </si>
  <si>
    <t>Konference "Nepilngadīgo grūtnieču atbalsta sistēma un ārvalstu pieredze".</t>
  </si>
  <si>
    <t>Konferences mērķis ir ne vien informēt plašu sabiedrību par projekta gaitu un sasniegumiem, bet arī veicināt sistēmiskas pārmaiņas – aicināt lēmumpieņēmējus apzināties nepilngadīgo grūtnieču esamību, nepilngadīgo/jauno māmiņu izaicinājumus, tik ļoti vajadzīgo valsts atbalstu viņu dzīves kvalitātes veidošanā un rast risinājumus viņu problēmjautājumu politikas veidošanā un īstenošanā. Tāpat sniegt aktuālāko informāciju par nozares izaicinājumiem, tendencēm un labo praksi.
Konferencē piedalīsies speciālisti no Latvijas un ārvalstīm (nozares profesionāļi, ārsti, sociālās jomas pārstāvji, zinātnisko pētījumu vadītāji u.c. speciālisti), kas vēl joprojām esošas Covid-19 pandēmijas situācijas dēļ būs digitāls tiešsaistes pasākums. 
Konferences mērķauditorija: nozares profesionāļi, lēmumpieņēmēji, nepilngadīgas grūtnieces, jaunās māmiņas/tēvi (ģimenes), sabiedrība kopumā.
Konferences laikā tiks apskatītas tādas tēmas kā:
1) nozares vispārējs raksturojums (nepilngadīgās grūtnieces, statistika, tendences, izaicinājumi un situācija Latvijā, sabiedrības attieksme, izpratne u.c. jautājumi);
2) nepilngadīgo grūtnieču atbalsta iespējas, valsts atbalsts;
3) ārvalstu labās prakses piemēri ( pieredzes apmaiņa, zināšanu pārnese, sabiedrības izpratne, līdziesaistes labie piemēri u.c.).
4) jauno vecāku pieredzes stāsti.
Konferences ietvaros paredzēta arī “apaļā galda” diskusija ar lēmumu pieņēmējiem, t.sk. valdības un parlamenta pārstāvjiem (kopīgi ieskicējot galvenos soļus, ko iespējams spert, lai uzlabotu nepilngadīgo grūtnieču atbalsta sistēmu Latvijā, sabiedrības tolerances veicināšanu u.c. jautājumus).
Konferencē aktīvu dalību ņems projekta sadarbības partneri un pieaicinātie nozares profesionāļi, speciālisti.
Konference norisināsies 1 dienu (datums tiks precizēts). Konference tiešsaistes režīmā būs pieejama ikvienam interesentam bez maksas.
3. Aktivitātes īstenošana (tai skaitā konferences priekšdarbi) notiks laika posmā no 01.01.2024 – 30.06.2024.</t>
  </si>
  <si>
    <t>Konference</t>
  </si>
  <si>
    <t>4.</t>
  </si>
  <si>
    <t>Informācijas un publicitātes un informācijas izplatīšanas pasākumi.</t>
  </si>
  <si>
    <t>Projekta darbība paredz sekojošas aktivitātes:
1) Podkāsti;
2) Informatīvie materiāli;
3) Komunikācijas plāns (informācija tiešsaistē);
4) Komunikācija sociālo tīklu kanālos - teksti/infografikas (15 gab.), īsi video (līdz 2 min.) – 15 gab.;
5) Projekta publicitāte
1. Sabiedrības informēšana (12 publicitātes pasākumi);
4. Aktivitātes īstenošana (tai skaitā visas apakšaktivitātes) notiks laika posmā no 01.08.2023 – 01.08.2025.</t>
  </si>
  <si>
    <t>4.1.</t>
  </si>
  <si>
    <t>Podkāsti.</t>
  </si>
  <si>
    <t>Podkāsti jeb raidieraksti ir jauna un strauji augoša mediju kategorija Latvijā. Podkāstus kopumā klausās 44% jeb aptuveni 613 tūkstoši Latvijas iedzīvotāju vecumā no 16-74 gadiem, liecina Latvijas Radio veiktā aptauja sadarbībā ar Snapshots. Pēdējā gada laikā podkāstu patērētāju loks audzis par 233 tūkstošiem klausītāju. (https://lvportals.lv/dienaskartiba/327545-strauji-pieaug-podkastu-kulturas-attistiba-latvija-2021).
Ņemot vērā plašo klausītāju loku, projekta ietvaros, sadarbībā ar projekta sadarbības partneriem (speciālistu/ekspertu piesaiste), tiks rīkots Podkāstu cikls “Nepilngadīgo grūtnieču atbalsta sistēma”, ar vairākām epizodēm jeb ierakstiem. Podkāstu mērķis ir informēt un izglītot sabiedrību un veicināt izpratini par nepilngadīgu grūtnieču problēmjautājumiem, iekļaušanu sabiedrībā, toleranci, kā arī sniegt izsmeļošu un drošu informāciju par šī brīža atbalsta iespējām mērķgrupai, aptverot maksimāli lielu klausītāju/skatītāju loku.
Tiks veidoti 3 raidieraksti.
1. Raidieraksts “Sabiedrības seja” – epizodē tiks runāts par sabiedrības attieksmi, komunikāciju  un uztveri pret nepilngadīgām grūtniecēm, t.sk. diskriminācijas izpausmēm. Tiks meklēti/rasti ieteikumi sabiedrības uzrunāšanai un izpratnes radīšanai, citu valstu labās prakses piemēri u.c. būtiski aspekti. Sarunu moderēs podkāsta vadītājs, piedalīsies  nepilngadīgo grūtnieču vecāki/jaunās māmiņas/jomas speciālists, psiholoģe.
2. Raidieraksts "Mentoru programma nepilngadīgo grūtnieču atbalstam" - epizodē tiks runāts par BSF mentoru programmas darbību, pieredzi, izaicinājumiem u.c. aspektiem. Sarunu moderēs podkāsta vadītājs, piedalīsies  nepilngadīgo grūtnieču mentors/i/jomas speciālists.
3. Raidieraksts "Valsts atbalsts nepilngadīgām grūtniecēm" - epizodē tiks runāts par iztrūkstošu valsts atbalstu nepilngadīgām grūtniecēm, par nākotnes vīziju un stratēģiju šīs jomas problēmjauta'jumu risināšanā. Sarunu moderēs podkāsta vadītājs, piedalīsies nozares eksperti, lēmumpieņēmēji u.c..</t>
  </si>
  <si>
    <t>Podkāsti</t>
  </si>
  <si>
    <t>4.2.</t>
  </si>
  <si>
    <t>Informatīvie materiāli.</t>
  </si>
  <si>
    <t>Informatīvie materiāli – Projektā tiks veidoti informatīvie materiāli nozares speciālistiem (informācijai) un nepilngadīgajām grūtniecēm/ jaunajām māmiņām, kuros būs koncentrēta informācija par atbalstu nepilngadīgām grūtniecēm (mentora pakalpojumi, dzemdību somas info, vecmāšu konsultatīvais pakalpojums, kontaktinformācija u.c. būtisks info). Materiāli būs gan elektroniskā formā, gan taustāmā formā. Informatīvie materiāli (elektroniski) tiks nosūtīti visām vadošajām Dzemdību iestādēm Latvijā, Ginekologu un dzemdību speciālistu asociācijai, Latvijas Sociālo darbinieku biedrībai, Latvijas pašvaldību savienībai u.c. kanāliem, lai šī informācija sasniegtu pēc iespējas plašāku loku sabiedrības (nozares profesionāļus u.c. piesaistītās personas). Materiāli taustāmā formā tiks nosūtīti uz visām vadošajām dzemdību iestādēm Latvijā, lai tos varētu paņemt nepilngadīgā grūtniece/jaunā māmiņa (neizslēdzot iespēju, ka šo info saņem arī jebkura cita grūtniece, kura ar šo informāciju var padalīties tālāk, tādējādi aptverot plašu sabiedrības daļu). Tāpat materiāli tiks dalīti regulārās ginekologu un vecmāšu sanāksmēs.</t>
  </si>
  <si>
    <t>Informatīvo materiālu kopums</t>
  </si>
  <si>
    <t>4.3.</t>
  </si>
  <si>
    <t>Komunikācijas plāns (informācija tiešsaistē).</t>
  </si>
  <si>
    <t>Komunikācijas plāns tiks veidots ar mērķi apzināti visa projekta laikā informēt/aktualizēt nepilngadīgo grūtnieču tēmu sociālajos medijos, problēmjautājumus un specifiku visa projekta īstenošanas laika nogrieznī (interešu aizstāvības raksti (6 gab.), noderīga info nodošana/ceļveža sadaļas "Jaunajiem vecākiem/nepilngadīgām grūtniecēm" aktualizācija utt.) Komunikācijas plāns tiks veikts sadarbībā ar projekta sadarbības partneriem (tai skaitā komunikācija sadarbības partneru komunikācijas kanālos).</t>
  </si>
  <si>
    <t>4.4.</t>
  </si>
  <si>
    <t>Komunikācija sociālo tīklu kanālos.</t>
  </si>
  <si>
    <t>Pēc iepriekšējas pieredzes un informācijas avotiem (piem. sociālajiem darbiniekiem) ir novērots, ka projekta mērķa grupa bieži izmanto dažādas sociālo tīklu vietnes (piem. Facebook, Instagram, Twitter, TikTok u.c.). Lai maksimāli uzrunātu mērķa grupu (nodotu informāciju par nepilngadīgo grūtnieču/jauno māmiņu atbalsta iespējām u.c. info), projekta ietvaros, sadarbībā ar projekta sadarbības partneriem, tiks veidoti informatīvi izglītojoši materiāli (teksta un video formātā): dažādi uzrunājoši informatīvi teksti/infografikas (15 gab.), īsi video (līdz 2 min.) – 15 gab. Izveidotie materiāli tiks likti sociālo tīklu vietnēs/speciālās grupās, maksimāli uzrunājot mērķgrupu un sasniedzot plašu auditoriju (izplatīšana caur projekta vadošo un sadarbības partneru komunikācijas kanāliem). Aktivitātei tiks piesaistīts vēl papildus sadarbības partneris – Bērnu un pusaudžu resursu centrs, kam ir pieredze darbā ar pusaudžiem un jauniešiem, kā arī ar sociālo tīklu rīkiem, saturu un izplatīšanas kanāliem.</t>
  </si>
  <si>
    <t>15 infografikas un 20 īsie video</t>
  </si>
  <si>
    <t>4.5.</t>
  </si>
  <si>
    <t>Projekta publicitāte.</t>
  </si>
  <si>
    <t>1. Sabiedrības informēšana (1 preses relīze medijiem - 20 lielākajiem/zināmākajiem Latvijas medijiem) un publicitāte Bērnu slimnīcas fonda, Dzemdību nama fonda un Latvijas Vecmāšu asociācijas sociālo tīklu kontos par projekta uzsākšanu;
2. Projekta publicitātes nodrošināšana vairākos posmos (10 publicitātes, tai skaitā projekta sadarbības partneru publicitātes) par projekta gaitu (sadarbība ar medijiem un sociālo tīklu administrēšana);
3. Projekta noslēdzošā posma mediju informēšana (1 preses relīze medijiem - 20 lielākajiem/zināmākajiem Latvijas medijiem) par projekta realizēšanu un sasniegtajiem rezultātiem. 
Sadarbībā ar projekta sadarbības partneriem, informācijas izplatīšanas/nodošanas kanāli - Bērnu slimnīcas fonda sociālo tīklu konti (BSF mājas lapa www.bsf.lv , Facebook fonda profils, Instagram fonda profils). Dzemdību nama fonda sociālo tīklu konti (DZNF mājas lapa www.dznfonds.lv , Facebook fonda profils, Instagram fonda profils). Latvijas Vecmāšu asociācijas sociālo tīklu konti (LVA mājas lapa https://vecmasuasociacija.lv, Facebook fonda profils).</t>
  </si>
  <si>
    <t>12</t>
  </si>
  <si>
    <t>2 - preses relīzes (par projekta uzsākšanu/projekta noslēdzošā relīze); 10 publicitātes par projekta gaitu.</t>
  </si>
  <si>
    <t>Administrēšanas pasākumi</t>
  </si>
  <si>
    <t>1. Slēgti darba līgumi vai vienošanās ar ekspertiem un darbiniekiem;
2.Veikta informācijas apmaiņa un koordinēšana aktivitāšu īstenošanai;
3.Veikta grāmatvedības uzskaite un finanšu vadība;
4. Projekta administratoram sniegti pārskati. 
5. Projekta īstenotāja un partneru tīmekļa vietnēs tiks ievietota informācija par projekta īstenošanu un aktivitātēm, nepieciešamības gadījumā izmantojot informatīvo atsauci par programmas administrētāju.
6. Sniegta nepārtraukta informācija par projekta norisi sociālajos tīklos Twitter, Facebook, LinkedIn un Instagram atbilstoši publicitātes prasībām.</t>
  </si>
  <si>
    <t>4</t>
  </si>
  <si>
    <t>līgumi</t>
  </si>
  <si>
    <t>Ekspertu piesaiste</t>
  </si>
  <si>
    <t>Ekspertu piesaiste interešu pārstāvības aktivitātēm – vismaz 1 eksperts katram partnerim (kopumā 4), un ekspertu piesaiste metodiku, rokasgrāmatu, stratēģiju, vadlīniju, ieteikumu, instrukciju, informācijas apkopojumu, aptauju, analītisko aprakstu, atzinumu un viedokļu apkopojumu izstrāde un atbalsta sniegšana organizācijām to darbības uzsākšanai īstenošana.i Un īstermiņa ekspertu piesaiste (vismaz 2) sociāli mazaizsargāto vajadzību un risinājumu kartēšanai, (kopumā vismaz 6).</t>
  </si>
  <si>
    <t>6</t>
  </si>
  <si>
    <t>Dalība pasākumos interešu pārstāvības stiprināšanai</t>
  </si>
  <si>
    <t>sanāksmes</t>
  </si>
  <si>
    <t>Dalība NVO tīklošanās pasākumos un to organizēšana</t>
  </si>
  <si>
    <t>Dalība NVO tīklošanās pasākumos un to organizēšana – vismaz 24 pasākumi, tai skaitā regulārie (ne retāk kā reizi pusgadā) tīkla tikšanās (kopumā 24).</t>
  </si>
  <si>
    <t>16</t>
  </si>
  <si>
    <t>pasākumi</t>
  </si>
  <si>
    <t>5.</t>
  </si>
  <si>
    <t>Interešu pārstāvības un sociālo inovāciju dokumentu izstrāde</t>
  </si>
  <si>
    <t>Metodiku, rokasgrāmatu, stratēģiju, vadlīniju, ieteikumu, instrukciju, informācijas apkopojumu, aptauju, analītisko aprakstu, atzinumu un viedokļu apkopojumu izstrāde un atbalsta sniegšana organizācijām to darbības uzsākšanai. 
Vismaz 5 dokumenti vadošajam partnerim, vismaz 1 dokuments no katra partnera, un 1 kopīgais dokuments (vajadzību un risinājumu kartēšana/gala ziņojums), kopumā 9.
Lai sniegtu argumentētu un datos balstītu viedokli, tiks veikta NVO un sabiedrības viedokļa izzināšanu un apkopošanu, kas nepieciešamas interešu pārstāvības aktivitātēm. Tiks izmantotas elektroniskās aptaujas, aptaujas ar e-pastu palīdzību, telefonsarunās vai klātienē. Tāpat tematiskās izpētes tiks veiktas, analizējot sekundāros datus (publiski pieejamo informāciju, statistiku, dokumentus utml), kas nepieciešami interešu pārstāvībai un gatavojoties tikšanām. 
Tiks veiktas vismaz 2 tematiskās izpētes un/vai kartēšana</t>
  </si>
  <si>
    <t>11</t>
  </si>
  <si>
    <t>9 dokumenti, 2 izpētes</t>
  </si>
  <si>
    <t>6.</t>
  </si>
  <si>
    <t>Informācijas un publicitātes nodrošināšana</t>
  </si>
  <si>
    <t>Informācijas un publicitātes nodrošināšana saskaņā ar Projekta īstenotāja izstrādāto Komunikācijas plānu, bet ne mazāk kā 15 publicitātes vienības katram partnerim (kopumā vismaz 15).
Partneri regulāri sagatavos informācijas apkopojumu par projekta aktualitātēm, lai pastiprinātu ne tikai interešu pārstāvības efektivitāti un sniegtu atgriezeniskos saiti un veicinātu jaunu dalībnieku iesaistīšanos tīkla aktivitātēs. 
Tīklu informatīvi atbalstīs Latvijas Pilsoniskā alianse. LPA ziņas ir ieguvušas popularitāti un atpazīstamību NVO sektorā un arī publiskajā pārvaldē - gan pašvaldību, gan reģionālajā un nacionālajā līmenī.
LPA ziņu lapas kvalitatīvā satura dēļ, vairāk kā 2500 tiešo saņēmēju būs informēti par aktuālo NVO sektorā un publiskajā pārvaldē. Tāpat informācijas izplatīšana nevalstiskajam sektoram, valsts pārvaldei un plašākai sabiedrībai notiks, izmantojot publikācijas LPA tīmekļa vietnē www.nvo.lv; VSAI "Latvijas Vēstnesis" tīmekļa vietnē www.lvportals.lv; LPA sociālajos tīklos (2800 sekotāji Twitter kontā,  2800 sekotāji Facebook kontā,905 sekotāji Instagram kontā, 116 LinkedIn kontā).</t>
  </si>
  <si>
    <t>2516</t>
  </si>
  <si>
    <t>1 komunikācijas plāns, 15 publikācijas, 2500 LPA ziņu lapas abonementi</t>
  </si>
  <si>
    <t>Bērnu labbūtības BAROMETRS</t>
  </si>
  <si>
    <t>Aktivitātes ietvaros tiks veikta bērnu labbūtības monitoringa jeb “Barometra” metodoloģijas izstrāde un ieviešana.
Aktivitātes īstenošanas laikā tiks izstrādāta bērnu labbūtības situācijas monitoringa metodoloģija, kas sniegs iespēju ar konkrētu regularitāti monitorēt un izvērtēt bērnu labbūtības stāvokli Latvijā un ar to saistītos izaicinājumus. “Barometrs” iekļaus gan objektīvos (statistika), gan subjektīvos (bērnu pašnovērtējums) rādītājus, un analizēs to savstarpējās korelācijas. Projekta ietvaros tiks izstrādāta monitoringa metodoloģija un pirmais ziņojums par pastāvošo situāciju. Balstoties izstrādātajā metodoloģijā pēc projekta noslēguma “Barometra” monitorings tiks pastāvīgi turpināts, regulāri sagatavojot ziņojumus par bērnu labbūtības situāciju Latvijā. 
Latvijā šobrīd netiek īstenota visaptveroša bērnu labbūtības situācijas analīze, jo līdz šim nav tikusi izstādāta šādam mērķim paredzēta metodoloģija, ļaujot bērnu labbūtību analizēt plašākā rādītāju un indikatoru kopskatā. Līdzšinējā pieeja datu apkopošanā un analīzē balstās tikai uz atsevišķiem aspektiem (piemēram, nepilngadīgo likumpārkāpumi, ārpus ģimenes aprūpē esošie bērni, bērni ar invaliditāti u.c.), kas nesniedz kopēju objektīvu ainu par bērnu labbūtības situāciju Latvijā. 
Bērnu labbūtību raksturo komplekss elementu kopums, kas ietver sociālās drošības aspektus, izglītības kvalitāti, veselības aprūpes pieejamību, bērnu līdzdalību, kā arī citu bērnu pamattiesību kvalitatīvu īstenošanu.
“Barometra” metodoloģijas izstrāde un īstenošana tiks veikta piecos secīgos soļos: (1) ārvalstu pieredzes izpēte bērnu labbūtības mērījumos, (2) pieejamo datu avotu identificēšana un analīze, kā arī trūkstošo rādītāju noteikšana, (3) monitoringa rādītāju un indikatoru atlase, (4) metodoloģijā iekļauto rādītāju vērtību iegūšana, (5) “Barometra” monitoringa ziņojuma izstrāde ar esošās situācijas analīzi un priekšlikumiem, balstoties uz monitoringa rādītāju iegūtajām vērtībām.
“Barometra” metodoloģijas izstrādi veiks projekta partneru ekspertu darba grupa, piesaistot papildus ārējos ekspertus ar pieredzi līdzīgu mērījumu (indeksu, monitoringu u.tml.) metodoloģiju izstrādē. Ekspertu darba grupas uzdevums būs izstrādāt un īstenot “Barometra” monitoringa metodoloģiju, saskaņā ar iepriekš aprakstītajiem pieciem izstrādes un īstenošanas soļiem, kā arī definēt optimālo monitoringa turpmāko īstenošanas regularitātes laika intervālu (piemēram, reizi divos gados).
Pēc “Barometra” metodoloģijas izstrādes un monitoringa īstenošanas, tā rezultāti un secinājumi ziņojuma veidā tiks publicēti Tīkla mājas lapā un prezentēti noslēguma konferencē lēmumu pieņēmējiem un politikas veidotājiem, NVO pārstāvjiem, medijiem un citiem interesentiem. 
Ziņojuma izstrādē un publicēšanā iesaistīsies projekta komunikācijas vadītājs, kurš sniegs nepieciešamo saturisko un tehnisko atbalstu uztverama un vizuāli pievilcīga barometra materiāla sagatavošanai. 
Bērnu labbūtības “Barometra” metodoloģijas izstrāde nodrošinās Latvijai unikāla rīka izstrādi un ieviešanu pierādījumos balstītai interešu aizstāvībai un iespējai veidot uz bērnu labbūtību orientētu politiku Latvijā. Aktivitātes īstenošanai būs nozīmīga ilgtermiņa ietekme, jo izstrādātā monitoringa metodoloģija tiks pielietota arī pēc projekta beigām citās Tīkla un partnerorganizāciju aktivitātēs un turpmākajos projektos. 
Dalībnieki:
(1) “Barometra” metodoloģijas izstrādē un īstenošanā tiks iesaistīti vismaz 500 bērni (t.sk.bērni no trīs un vairāk bērnu ģimenēm, viena vecāka ģimenēm u.tml.), kas piedalīsies subjektīvo datu (pašvērtējuma) iegūšanas aktivitātēs (piemēram, aptaujās, fokusgrupās u.c., saskaņā ar ekspertu izstrādāto pieeju).
(2) “Barometra” rezultātu un secinājumu prezentācijas pasākumā piedalīsies vismaz 30 lēmumu pieņēmēju / politikas veidotāju un 30 NVO sektora pārstāvji.
Īstenošanas periods:
06.2023.-05.2026. (36 mēneši)
Īstenošanas posmi:
(1) Barometra metodoloģijas izstrāde 06.2023.-12.2024. (2) Barometra īstenošana (vērtību iegūšana un analīze) 01.2025.-12.2025. (3) Barometra publicēšana un rezultātu prezentēšana 01.2026.-05.2026.</t>
  </si>
  <si>
    <t>bērnu labbūtības monitoringa metodoloģija + ziņojums + rezultātu prezentācijas konference</t>
  </si>
  <si>
    <t>Politikas iniciatīvu un normatīvo aktu MONITORINGS</t>
  </si>
  <si>
    <t>Aktivitātes ietvaros tiks veikta ar bērnu tiesībām, labbūtību un sociālo drošību saistīto normatīvo aktu projektu un politikas iniciatīvu regulārs monitorings, kā arī prekšlikumu, komentāru, viedokļu un iebildumu izstrāde un iesniegšana atbildīgajām institūcijām politikas iniciatīvu un normatīvo aktu pilnveidošanai bērnu tiesību, labbūtības un sociālās drošības jomās. Projekta īstenošanas laikā plānota vidēji vienu reizi divos mēnešos.
Monitoringu un priekšlikumu izstrādi veiks projekta politikas koordinators, piesaistot jomu ekspertus un Tīkla biedru organizācijas, lai pēc iespējas plašāk aptvertu aktuālos normatīvo aktu projektus un politikas iniciatīvas, kas skar bērnu tiesību, labbūtības un sociālās drošības jomas.
Par monitoringa ietvaros izstrādātajiem priekšlikumiem regulāri tiks informēta arī plašāka sabiedrība un mediji. Informēšanas aktivitātes nodrošinās projekta komunikācijas vadītājs. Nepieciešamības gadījumā tiks izstrāti arī vizuālie materiāli (piemēram, info grafikas, vizuāļi u.c.), kuru mērķis būs nodrošināt pēc iespējas uztveramāku informāciju par bērnu labbūtības problēmām  un nepieciešamajiem risinājumiem. 
Aktivitātes īstenošana sniegs iespēju regulāri un kvalitatīvi sekot līdzi un ietekmēt normatīvo aktu projektus un politikas iniciatīvas, kas skar Latvijas bērnu tiesības, labbūtību un sociālo drošību. Ņemot vērā Tīkla biedru organizāciju ekspertu kompetenci un tiešo saikni ar projekta mērķgrupām, komentāru un priekšlikumu sniegšana uzlabos normatīvo aktu un politikas iniciatīvu kvalitāti Latvijā, padarot tos atbilstošākus bērnu labbūtības un sociālās drošības interesēm, vienlaicīgi uzlabojot arī ģimeņu ar bērniem situāciju Latvijā.
Dalībnieki:
10 normatīvo aktu projektu un politikas iniciatīvu virzītāji, kuri saņems izstrādātos priekšlikumus
Īstenošanas periods:
06.2023.-05.2026. (36 mēneši)</t>
  </si>
  <si>
    <t>18</t>
  </si>
  <si>
    <t>izstrādāti un nosūtīti priekšlikumi, komentāri, viedokļi, iebildumi u.taml.</t>
  </si>
  <si>
    <t>DIALOGS ar lēmumu pieņēmējiem un politikas veidotājiem</t>
  </si>
  <si>
    <t>Aktivitātes ietvaros tiks īstenots regulārs dialogs ar lēmumu pieņēmējiem un politikas veidotājiem par jautājumiem, kas saistīti ar bērnu tiesībām, labbūtību un sociālo drošību. 
Lēmumu pieņēmēju un politikas veidotāju izpratne par bērnu labbūtības un sociālās drošības jautājumiem ir izšķiroša ilgtspējīgas un pārdomātas politikas izveidē un īstenošanā bērnu labbūtības uzlabošanai. Projekta īstenotāju regulārs dialogs ar lēmumu pieņēmējiem un politikas veidotājiem ļaus uzlabot izpratni par bērnu labbūtības izaicinājumiem, ļaujot virzīties pretī pārdomātākiem un ilgtspējīgākiem lēmumiem bērnu sociālās drošības jomā. 
Tiks nodrošināta Tīkla un projekta sadarbības partneru dalība un viedokļu paušana dažādās politikas veidošanas sanāksmēs un darba grupās, Saeimas komisiju sēdēs u.c. (t.sk. līdzdalība Bērnu lietu sadarbības padomē, kurā Tīkls ir vienīgā jomu pārstāvošā NVO), kurās tiek skatīti bērnu tiesību, labbūtības un sociālās drošības jautājumi. Šādas aktivitātes projekta īstenošanas laikā plānotas vidēji vienu reizi divos mēnešos. 
Aktivitātes laikā vidēji vienu reizi sešos mēnešos tiks organizētas Tīkla un projekta sadarbības partneru iniciētas interešu aizstāvības tikšanās ar lēmumu pieņēmējiem un politikas veidotājiem (piemēram, ministriju u.c. institūciju pārstāvjiem, Saeimas un pašvaldību deputātiem, Tiesībsarga biroju u.c.), kuru laikā tiks aktualizēti jautājumi, kas saistīti ar bērnu tiesībām, labbūtību un sociālo drošību, t.sk. projekta ietvaros īstenoto “Barometra” bērnu labbūtības situācijas izvērtējuma un politikas iniciatīvu monitoringa aktivitāšu laikā iegūtie rezultāti. 
Par dialoga aktivitāšu īstenošanu būs atbildīgs projekta politikas koordinators, sadarbībā ar Tīkla valdi, projekta partneru pārstāvjiem un Tīkla dalīborganizācijām. Tāpat aktivitātes īstenošanā aktīvi iesaistīsies komunikācijas vadītājs, kurš gatavos publikācijas medijiem, mājas lapām un sociālajiem tīkliem, nodrošinot dialoga aktivitāšu atspoguļošanu plašākā sabiedrībā.  
Dalībnieki:
50 lēmumu pieņēmēji un politikas veidotāji (sanāksmes, apakšgrupas, komisiju u.c. dalībnieki).
Īstenošanas periods:
06.2023.-05.2026. (36 mēneši)</t>
  </si>
  <si>
    <t>24</t>
  </si>
  <si>
    <t>18 politikas veidošanas sanāksmes, apakšgrupas, komisijas u.c. (pārstāvju dalība) / + 6 interešu aizstāvības tikšanās ar lēmumu pieņēmējiem un politikas veidotājiem</t>
  </si>
  <si>
    <t>NVO TĪKLOŠANĀS un informācijas apmaiņa</t>
  </si>
  <si>
    <t>Aktivitātes ietvaros tiks īstenotas NVO tīklošanās un informācijas apmaiņas aktivitātes. 
Lai stiprinātu Latvijas NVO sektora kapacitāti, sadarbību un veiktspēju interešu aizstāvībā bērnu labbūtības un sociālās drošības jomā, nepieciešams nodrošināt kopīgas sadarbības platformas, tīklošanas un informācijas apmaiņu. Viens no Tīkla darbības uzdevumiem ir veidot un regulāri uzturēt šādu platformu, kas tiks veikts šīs aktivitātes ietvaros. 
Tiks īstenota regulāra NVO informācijas apmaiņa - reizi mēnesī Tīkla biedru NVO un citām ieinteresētajām NVO informatīvas e-pasta ziņu lapas formātā tiks izplatīta aktuālā informācija par jautājumiem, kas saistīta ar bērnu labbūtību un sociālo drošību, kā arī normatīvo aktu projektiem, politikas iniciatīvām u.c. jomas aktualitātēm. 
Aktuālā informācija tiks publicēta arī Tīkla mājas lapā un sociālajos tīklos, padarot to pieejamu arī citām NVO, politikas veidotājiem un plašākai sabiedrībai. 
Informācijas apmaiņu un komunikācijas aktivitātes nodrošinās komunikācijas vadītājs, sadarbībā ar pārējo projekta komandu.
Reizi četros mēnešos tiks organizēti NVO tīklošanās pasākumi dažādos formātos (diskusijas, domnīcas, izglītojoši pasākumi u.c.), kā arī reizi 12 mēnešos tiks organizēts forums ar bērnu labbūtības jomā strādājošo NVO un mērķgrupu (bērnu un ģimeņu) piedalīšanos. Tīklošanās pasākumi un forumi sniegs iespēju iepazīties ar aktualitātēm un labo praksi, diskutēt par izaicinājumiem un nepieciešamajiem risinājumiem bērnu labbūtības jomā, kā arī prezentēt projekta ietvaros īstenotās aktivitātes. 
Lai veicinātu NVO tīklošanos un pieredzes apmaiņu starptautiskā līmenī, reizi 12 mēnešos plānota projekta iesniedzēju un partneru pārstāvju dalība starptautiskos ar bērnu labbūtību saistītos pasākumos un konferencēs (piemēram, bērnu tiesību lietussarga organizācijas Eurochild pasākumos, kuras dalīborganizācija ir Tīkls u.c.). Dalība starptautiskos pasākumos sniegs iespēju projekta pārstāvjiem izplatīt informāciju par projekta rezultātiem arī starptautiskā līmenī, kā arī pārnest labās prakses piemērus un aktuālās zināšanas uz interešu aizstāvības pieejām nacionālā līmenī. 
Tīklošanās aktivitātes stiprinās NVO sadarbību un kopīgu interešu aizstāvības darbu bērnu labbūtības un sociālās drošības jomā gan nacionālā, gan starptautiskā līmenī. 
Dalībnieki:
100 NVO (biedrību un nodibinājumu) pārstāvji - Tīkla biedru organizācijas, projekta partneri un citas NVO. 
Īstenošanas periods:
06.2023.-05.2026. (36 mēneši)</t>
  </si>
  <si>
    <t>12  NVO tīklošanās pasākumi + 3 NVO forumi + 3 starptautiskie NVO tīklošanās pasākumi (pārstāvju dalība)</t>
  </si>
  <si>
    <t>Projekta vadība un administrēšana</t>
  </si>
  <si>
    <t>Aktivitātes ietvaros tiks veiktas visas nepieciešamās darbības projekta sekmīgai īstenošanai - projekta komandas darba koordinēšana, ekspertu piesaiste, līgumu slēgšana, rēķinu apmaksa, grāmatvedības kārtošana u.c.
Projekta administratīvo un saturisko vadību nodrošinās projekta vadītājs. Projekta īstenošanu uzraudzīs Tīkla valde, kā arī projekta partneru izveidota padome.
Aktivitātes ietvaros tiks nodrošināta revīzijas veikšana - projekta izdevumu tiesiskuma un sniegto datu ticamības revīzijas nodrošināšana, ko veiks Tīkla iekšējais auditors (revidents).
Īstenošanas periods:
06.2023.-05.2026. (36 mēneši)</t>
  </si>
  <si>
    <t>sekmīgi īstenots projekts</t>
  </si>
  <si>
    <t>Projekta administrēšana</t>
  </si>
  <si>
    <t>Vadošais partneris uzraudzīs projekta aktivitāšu īstenošanu, koordinēs sadarbību starp sadarbības partneriem, rūpēsies par atskaitēm nepieciešamo dokumentu sagatavošanu, atskaišu sastādīšanu, finanšu uzraudzību. Projekts plānots 18 mēnešus no 2023. gada jūlija līdz 2024. gada decembrim</t>
  </si>
  <si>
    <t>mēneši</t>
  </si>
  <si>
    <t>Komunikācijas aktivitātes</t>
  </si>
  <si>
    <t>Projekta komunikācijas aktivitātes notiks divos virzienos: sabiedrības informēšana caur sociālajiem tīkliem un LJP identitātes, piederības sajūtas nostiprināšana. Lai sasniegtu pēc iespējas plašāku sabiedrības daļu, projektam tiks izveidota sadaļa LJP mājaslapā, kā arī veidotas publikācijas LJP un sadarbības partneru sociālajos tīklos par visām aktivitātēm, kas nav iekšējās darba grupas. Informēšanai par reģionālajām vēstniecībām un jauno līderu programmu tiks izveidotas atsevišķas sadaļas mājaslapā. 
Savukārt piederības sajūtas veidošanai un vienlaikus LJP atpazīstamības celšanai plānots sagatavot dažādus viegli izplatāmus reprezentatīvos materiālus kā uzlīmes, t-krekli, plakāti u.c. Plānoti trīs tipu materiāli: LJP kopīgais dizains visa tīkla reprezentēšnai (kā uzlīmes ar logo, t-krekli ar LJP saukli, plakātu tipa kartes ar dalīborganizāciju pārklājumu u.c.), LJP vēstniecību dizaini (kā džemperi ar vēstniecības nosaukumu un tās reģionā bāzēto dalīborganizāciju logo) un "alumni" reprezentatīvie materiāli (jauniešiem, kas pabeidz līderu programmu, LJP pastāvēšanas vēsturē svarīgiem cilvēkiem utt.) Tāpat plānotas interešu aizstāvības uzlīmes ar saukļiem un dizainu, kas aicina uz jauniešu līdzdalību, LJP pozīciju atbalstu, jaunatnes politikas pozicionēšanu. Komunikācijas aktivitātes plānotas visā projekta īstenošanas periodā - sākot 2023. gada jūlijā un beidzot 2024. gada decembrī. Ar komunikācijas aktivitātēm plānots sasniegt visas LJP dalīborganizācijas (48), kā arī plašāku sabiedrību.</t>
  </si>
  <si>
    <t>48</t>
  </si>
  <si>
    <t>jaunatnes organizācijas</t>
  </si>
  <si>
    <t>LJP interešu aizstāvības nodrošināšana un LJP dalīborganizāciju (DO) iesaistīšana lēmumu pieņemšanas procesos</t>
  </si>
  <si>
    <t>LJP komanda (valde un darbinieki) šobrīd pārstāv jaunatnes organizāciju un jauniešu intereses 18 darba grupās, komisijās un komitejās nacionālā un pašvaldību mērogā - informācija par daļu no tām pieejama šeit: https://www.ljp.lv/lv/par-ljp#ljp_working_groups. Aktivitātes ietvaros projekta personāls aktīvi darbosies šajās un potenciāli arī citās grupās, kā arī uzturēs aktīvu komunikāciju ar tiem komandas locekļiem, kas pārstāv LJP kādā darba grupā vai komisijā, bet nav iesaistīti šajā projektā. Šobrīd LJP spēj veiksmīgi īstenot interešu pārstāvniecību, sagatavot dažādus atzinumus un komentārus, ieteikumus lēmumu pieņēmējiem u.c., bet problēma ir koordinētas sistēmas trūkums - komunikācija ar DO notiek dažādos kanālos un veidos, ir vērojama cilvēkresursu trūkuma dēļ radusies pasivitāte jaunatnes organizācijās. Lai to risinātu, projekta ietvaros LJP organizēs interešu aizstāvības darba grupu - sanāksmes starp LJP un  DO, kurā tiks meklēti un testēti risinājumi. Tā rezultātā LJP ieviesīs labāku ilgtermiņa sistēmu. Paralēli LJP vēlas attīstīt un celt kapacitāti divām sev stratēģiski svarīgām darba grupām - Jaunatnes konsultatīvajai padomei un Eiropas Jaunatnes dialoga nacionālajai darba grupai. Šīs iekšējās darba grupas būs pirmais solis arī šajā virzienā, ņemot vērā, ka daļa DO ir pārstāvētas arī šajās grupās. Interešu aizstāvības kapacitāte tiks celta arī, sadarbojoties ar reģionālajām vēstniecībām (skat. 5. aktivitāti) - organizējot regulāras klātienes tikšanās, lai gan iegūtu jauniešu viedokļus, skatījumu un idejas, gan arī vairāk motivētu un ieinteresētu viņus iesaistīties LJP interešu aizstāvībā. Aktivitāte tiks īstenota periodā no 2023. gada jūlija līdz 2024. gada decembrim. Aktivitātē plānots iesaistīt vismaz 72 jauniešus (vismaz 4 jauniešus katrā darba grupas tikšanās reizē, kopā 18 tikšanās).</t>
  </si>
  <si>
    <t>72</t>
  </si>
  <si>
    <t>jaunieši</t>
  </si>
  <si>
    <t>LJP stratēģijas un pamatpozīciju "ceļa karšu" izstrāde</t>
  </si>
  <si>
    <t>LJP darbība, īpaši interešu aizstāvībā, pamatā balstās divos dokumentos: stratēģijā un pamatpozīcijās, ko apstiprina LJP kongress (saskaņā ar statūtiem notiek novembra un marta pirmajā sestdienā). Šīs aktivitātes ietvaros plānots uzlabot abus dokumentus, kā arī nodrošināt vismaz divu LJP kongresu norisi. Sākot ar 2023. gada jūliju, līdz 2023. gada novembra kongresam (4. novembrī) tiks sagatavota un kongresa laikā pieņemta stratēģija LJP pamatdarbībai 2024.-2027. gadam, kas nosaka prioritātes gan interešu aizstāvībai, gan finansējuma piesaistei, gan dažādiem darbības virzieniem. Sākot ar 2023. gada jūliju, līdz 2024. gada marta kongresam (4. marts) tiks sagatavotas "ceļa kartes" katrai LJP pozīcijai - tās plānotas kā neliels stratēģisks ceļvedis esošajai un nākamajai valdei, LJP interešu aizstāvības speciālistiem. Katrā ceļa kartē tiks ietverti soļi pozīcijas sasniegšanai, potenciālie sadarbības partneri, darba grupas/komisijas, caur kurām iespējams veicināt pozīcijas sasniegšanu un cita noderīga informācija. Abos kongresos plānots organizēt darba sesijas šo dokumentu pabeigšanai un pārrunāšanai, un to sagatavošanā tiks iesaistītas dalīborganizācijas (individuāla komunikācija, interešu aizstāvības darba grupas (skat. 3. aktivitāti), vizītes vēstniecībās, atsevišķu sazvanu organizēšana pēc nepieciešamības). Aktivitāte kopumā tiks īstenota no 2023. gada jūlija līdz 2024. gada martam.</t>
  </si>
  <si>
    <t>LJP vēstniecību tīkla izveide un uzturēšana</t>
  </si>
  <si>
    <t>Tiks veidotas četras LJP reģionālās vēstniecības: Kurzemē, Vidzemē, Zemgalē un Latgalē. Katras vēstniecības kodols ir vietējā jaunatnes organizācija, kas piekritusi būt vietējā tīkla koordinatore (skat. sadarbības partneru sarakstu). Vēstniecības funkcionēs kā vietējais informācijas punkts - tajā būs vismaz viens par LJP informēts koordinators, būs pieejama informācija par LJP kā tādu un aktualitātēm tīklā, jaunatnes jomā kopumā, būs pieejami LJP reprezentatīvie materiāli (skat. 2. aktivitāti), kā arī notiks vietējās aktivitātes LJP tīkla uzturēšanai. Plānotas divu veidu aktivitātes: LJP vizītes un elestīgas vietējās aktivitātes, ko plānos un organizēs pašas vēstniecības un to jaunieši. LJP vizītes plānotas vismaz divreiz gadā katrā no vēstniecībām (pēc iespējas iespējamas arī biežāk). LJP vizītēs notiks sarunas ar jauniešiem par interešu aizstāvību, aktualitātēm nacionālā līmenī, viņu problēmām un viedokļiem (šīs sarunas tiks izmantotas gan jauniešu viedokļu apkopošanai, gan saites veidošanai ar viņiem, motivēšanai iesaistīties LJP), tiks plānotas vēstniecības tālākās aktivitātes, iespējamā attīstība. Vēstniecību organizētās vietējās aktivitātes tiks elastīgi pielāgotas vietējai situācijai, pašas vēstniecības kapacitātei un jauniešu vēlmēm - iespējamas diskusijas, tīklošanās pasākumi, apmācības, semināri vai citas aktivitātes, kas vērstas, piemēram, uz sadarbības stiprināšanu starp LJP DO reģionā, jaunatnes organizāciju sadarbību ar plānošanas reģioniem un iesaisti attīstības dokumentu sagatavošanā, jaunu LJP vēstniecību izveidi, jaunatnes organizāciju kapacitātes celšanu u.c. Katrai vēstniecībai paredzētas četras aktivitātes gadā (viena ceturksnī). LJP pārstāvji pēc iespējas tajās piedalīsies, kā arī nodrošinās atbalstu to sagatavošanā (piem., ekspertus apmācībām, kontaktus utt.). Vēstniecības plānots piesaistīt arī līderu programmas īstenošanā. Darbs ar vēstniecību sagatavošanu sāksies 2023. gada jūlijā, bet tās plānots atklāt 2023. gada septembra beigās (LJP "dzimšanas dienas" svinībās). LJP aktivitātes un vizītes plānotas 2023. gada oktobrī un novembrī, 2024. gada aprīlī un maijā un 2024. gada septembrī un oktobrī. Vietējās aktivitātes vēstniecības var organizēt pēc nepieciešamības, ievērojot, ka kopumā paredzētas 5 aktivitātes: 2023. gada rudenī/ziemā un pa vienai katrā 2024. gada ceturksnī. Aktivitātē kopumā plānots iesaistīt 720 jauniešus (20 jaunieši vienā LJP vizītē vai vietējā aktivitātē, kopā 12 vizītes un 20 aktivitātes). Jauniešu skaits katrā vietējā aktivitātē var atšķirties atkarībā no tās veida - ja samazinās vienā, tiks palielināts citā.
Vēstniecību adreses norādītas projekta īstenošanas vietu sadaļā.</t>
  </si>
  <si>
    <t>720</t>
  </si>
  <si>
    <t>LJP Jauno līderu programmas izstrāde un īstenošana</t>
  </si>
  <si>
    <t>Saskaņā ar Latvijas normatīvajiem aktiem viens no noteikumiem jaunatnes organizācijas statusa iegūšanai un saglabāšanai ir jauniešu pārstāvniecība tās valdē - vismaz vienam no valdes locekļiem ir jābūt vecumā līdz 25 gadiem. LJP Jauno līderu programmas mērķis ir jauniešiem, kas jau veic vai nākotnē varētu veikt šo lomu, sniegt nepieciešamās prasmes jaunatnes organizācijas vadīšanai. Tādējādi tiks stiprināta gan viņu pašu, gan organizāciju kapacitāte. Tā kā dalīborganizācijas izvirza kandidātus arī LJP valdei, programma ir viens no rīkiem arī LJP pēctecības nodrošināšanai. Lai to sasniegtu, plānots, ka LJP aicinās DO izvirzīt savus jauniešus dalībai programmā, no kandidātu vidus atlasīs 10 (2 no katra plānošanas reģiona, priekšroku dodot jauniešiem, kas jau ir savas organizācijas valdes locekļi vai darbinieki) un 6 mēnešu periodā nodrošinās viņiem intensīvas apmācības divos virzienos:1. lekcijas, treniņi un semināri par organizācijas vadību (vismaz 6 lekcijas, tēmas tiks precizētas, izvērtējot  dalībnieku profil, bet iespējamie virzieni ir grāmatvedības pamati, komandas veidošanas pamati, interešu aizstāvība, ziedojumu piesaiste un finanšu pārvaldība, projektu vadība u.c); 2. praktiska pieredzes apmaiņa darbam ar jaunatni (vismaz 6 vizītes, pieredzes pasākumi). Katru mēnesi plānota viena lekcija (klātienē LJP birojā ar iespēju pieslēgties attālināti) un viena praktiska klātienes vizīte. Lekcijas nodrošinās LJP, pēc nepieciešamības piesaistot vadītājus un ekspertus no malas. Četras no klātienes vizītēm notiks vēstniecībās - jo katrā no reģioniem ir labi piemēri darbam ar jaunatni. Programmas dalībnieki no attiecīgā reģiona paši izvēlēsies tēmas un aktivitātes, ko parādīt citiem jauniešiem un ar vēstniecību atbalstu sagatavos vizīti savā reģionā. Rīgas jaunieši ar LJP atbalstu sagatavos pieredzes apmaiņas pasākumu Rīgā. Tā kā tēmas izvēlēsies paši jaunieši, tās ir grūti paredzēt, bet labi piemēri, kas varētu tikt izcelti, ir mobilais darbs ar jaunatni, darbs ar ielu jauniešiem u.c. Papildus tam LJP nodrošinās sesto pasākumu, kas vienlaikus kalpos arī kā programmas noslēguma nosēgums - divu dienu vizīti Briselē, kur programmas dalībniekus iepazīstinās ar lēmumu pieņemšanu starptautiskā mērogā un starptautiskiem jaunatnes organizāciju tīkliem. Šādā veidā plānots nodrošināt, ka programmas alumni, turpinot darbu savā organizācijās, ir apguvuši prasmes gan organizācijas vadībā, gan ieguvuši idejas un pieredzi, ko viņu organizācija var pāņemt, gan ir izveidojuši sakarus ar citu jaunatnes organizāciju jaunajiem vadītājiem - tādējādi stiprinot LJP tīklu kopumā. Projektā plānots īstenot divas šādas programmas (pēc pirmās tiks veikts izvērtējums un uzlabots saturs nākamajai), lai nodrošinātu to, ka arī LJP nākamajām valdēm paliek izstrādāta programma, ko var īstenot regulāri. Pirmās līderu programmas uzsaukums un dalībnieku atlase plānota 2023. gada septembrī, programmas īstenošana - līdz 2024. gada martam. Otrās programmas uzsaukums plānots 2024. gada maijā, īstenošana - līdz 2024. gada novembrim. 2024. gada decembrī plānots abu programmu izvērtējums un komunikācijas aktivitātes par tām - ņemot vērā arī pirmās programmas dalībnieku vērtējumu pusgadu pēc programmas beigām. Katrā programmā tiks iesaistīti 10 jaunieši - kopā 20.</t>
  </si>
  <si>
    <t>20</t>
  </si>
  <si>
    <t>Projekta vadība un projekta īstenošanas nodrošināšana</t>
  </si>
  <si>
    <t>Projekta vadību veic projekta iesniedzējs - nodibinājums Palīdzēsim.lv.
Projekta vadībā ir pieredzējis projektu vadītājs (14 gadu pieredze)  un grāmatvedis.
Projekta vadītājs veic projekta ietvaros veicamo darbību plānošanu, koordinēšanu un kontroli, atbilstoši projekta plānotajam laika grafikam un izmaksām. Vada sadarbību ar projekta partnerorganizācijām, nodrošina ar projekta ieviešanu saistītās dokumentācijas sagatavošanu, iesniegšanu vadības iestādē, sadarbību ar projektā iesaistītajiem darbiniekiem, pakalpojumu sniedzējiem. 
Grāmatvedis nodrošina projekta atskaišu sagatavošanu, ja nepieciešams veic budžeta grozījumus,  veic nepieciešamo izmaksu apmaksu un kontroli. Nodala projekta budžetu no citām izmaksām, lai nedublētos, kā arī veic projekta noslēguma novērtēšanu. 
Projekta īstenošanas grupu veidos trīs projekta koordinatori/ aktivitāšu ieviesēji  no nodibinājuma “Palīdzēsim.lv”, kā arī trīs projekta koordinatori/aktivitāšu ieviesēji no partnerorganizācijas "Dauna sindroms Latvija" un  divi projekta koordinatori/aktivitāšu ieviesēji no partnerorganizācijas "Latvijas spina bifida un hidrocefālijas biedrība". 
Projekta īstenošanas grupa veic speciālistu un ekspertu piesaisti, piesaista sadarbības partnerus - NVO, kā arī sadarbības partnerus - uzņēmumus iespējamā līdzfinansējuma nodrošināšanai. Veic datu apkopojumu, veic  aptauju, nepastarpināti komunicē un sadarbojas ar tiešo mērķgrupu un tās likumiskajiem pārstāvjiem. Veido sadarbību ar interešu grupām. Plāno un organizē pieredzes apmaiņas braucienus-pasākumus, piedalās sanāksmēs, diskusijās, konferencēs un darba grupās. Ievieš informācijas un publicitātes pasākumus, kā arī veic projekta noslēguma novērtēšanu. Veic pētījumu un sagatavo rekomendācijas.</t>
  </si>
  <si>
    <t>Tiek īstenots projekts</t>
  </si>
  <si>
    <t>Projekta laikā tiks piesaistīti eksperti, kuri papildinās nepieciešamo informāciju, pieredzi, sniegs praktisku atbalstu projekta mērķu sasniegšanai. Kā vieni no ekspertiem minami pusaudžu un jauniešu ar invaliditāti likumiskie pārstāvji, kuri projektā piedalīsies brīvprātīgi, kā arī paredzēts, ka projektam būs jāpiesaista jurists un, iespējams, ekonomists, kuri varētu konsultēt attiecīgajos jautājumos gan pētījuma norises laikā, gan rezultātu apkopojuma posmā, gan rekomendāciju sagatavošanas posmā. Tāpat būtu svarīgs medicīnas speciālista/ eksperta viedoklis par projekta īstenotāja piedāvātajām-izvirzītajām izmaiņām, izglītības sistēmas pārstāvja/eksperta viedoklis par izglītības jautājumiem (piemēram, speciālo izglītības iestāžu direktoru, speciālo pedagogu, asistentu vai dienas centru vadītāju viedoklis), sociālo darbinieku konsultācija - par viņu skatījumu uz viņu pilnvaru un pienākumu paplašinājumu u.tml.</t>
  </si>
  <si>
    <t>Piesaistīti eksperti</t>
  </si>
  <si>
    <t>Dalība semināros, konferencēs, diskusijās, darba grupās, pieredzes apmaiņas vizītēs, tostarp ārvalstīs, informatīvos pasākumos un līdzdalības platformās valsts un pašvaldību līmenī</t>
  </si>
  <si>
    <t>Lai jēgpilni un pilnvērtīgi īstenotu projektu, paredzēts, ka vismaz reizi vienā vai divos mēnešos (atkarībā no attiecīgo ministriju (Labklājības vai Veselības ministrijas) izsludinātajām darba grupām, semināriem, konferencēm), projekta koordinatori piedalās tajās, paužot mērķgrupas viedokli, nostāju, vajadzības, grūtības un ierosinot iespējamos risinājumus. 
Tāpat paredzēts, ka notiks vismaz 3 ārvalstu vizītes pie partneriem, kuriem ir attiecīgā pieredze un labās prakses piemēri, piemēram, bērnu/jauniešu ar invaliditāti aprūpē un/vai nodarbinātībā - Vācijas, Spānijas un/vai  Skandināvijas un/vai  Igaunijas un/vai  Lietuvas valstu aprūpes sistēmas dalībniekiem (aprūpētāji, atbalsta iestāžu darbinieki, organizāciju vadītāji u.tml.). Ārvalstu organizāciju pieredzes izpēte sniegs iespēju aizgūt labās prakses piemērus.   
Kā arī plānotas vietējās pieredzes apmaiņas vizītes, piemēram “Cerību spārni” Siguldā u.tml. Sadarbības partneri ārvalstīs šobrīd ir ieskicēti, vadoties pēc līdzšinējās sadarbības, kā arī pētot līdzšinējo ārvalstu pieredzi un labās prakses piemērus. Iespējams, ka kāds no potenciālajiem partneriem  tiks uzrunāts sarunai - pieredzes apmaiņai tiešsaistē.</t>
  </si>
  <si>
    <t>15</t>
  </si>
  <si>
    <t>Pasākumi</t>
  </si>
  <si>
    <t>Vismaz reizi trijos mēnešos projekta īstenošanas grupas pārstāvji piedalīsies  un/vai paši organizēs NVO tīklošanās pasākumus, kuros dalīsies pieredzē, informēs par mērķgrupas vajadzībām un iespējamiem problēmu risinājumiem.</t>
  </si>
  <si>
    <t>Statistikas datu apkopošana, aptaujas, pētījuma un rekomendācijas izveide, īstenošana</t>
  </si>
  <si>
    <t>Projekta sākuma posmā tiks apkopota informācija par pieejamo pakalpojumu un aprūpes iespēju grozu valsts un pašvaldību līmenī, valsts un pašvaldības faktiski iztērēto līdzekļu apmēru uz vienu personu.  
Tālāk tiks veikta mērķgrupas aptauja (pusaudžu un jauniešu ar invaliditāti likumisko pārstāvju), noskaidrojot pakalpojumu saņēmēju viedokli par pakalpojumu kvalitāti, viedokli par esošo atbalsta apmēru un veidu, kā tas tiek piešķirts mērķgrupas vajadzību apmierināšanai, vajadzību/ pakalpojumu klāstu, t.sk., patstāvīgas, alternatīvas dzīvesvietas un darba vietas izveidi. Izglītības un rehabilitācijas procesa pakārtošanu prognozējamai profesijai un patstāvīgai dzīvošanai, ieteikumus par pakalpojumu kvalitātes uzlabošanu vai jauniem pakalpojumiem no mērķgrupas skatpunkta, kā arī apkopojot informāciju par pakalpojuma pieejamību (rindas uz pakalpojumu, informācija par pakalpojumu u.tml.). 
Projekta laikā tiek paredzētas tikšanās un  tīklošanās ar mērķgrupas likumiskajiem pārstāvjiem un iekšējā darba - interešu grupas veidošana.
Aptauja un apkopotie dati veidos bāzi, lai īstenotu pētījumu, kura mērķis ir sniegt rekomendācijas izmaksu efektīvai aprūpei, kas paredz gan ikdienas aprūpi, gan izglītības iespējas un vēlāk nodarbinātības iespējas mērķgrupas pusaudžiem un jauniešiem, kuri sasnieguši pilngadību.  Rekomendācijas apkopos arī ārvalstu partneru pieredzi, piedāvājot praksē pārbaudītus risinājumus.</t>
  </si>
  <si>
    <t>Rekomendācija</t>
  </si>
  <si>
    <t>Paredzēts, ka organizācijas “Palīdzēsim.lv”  tīmekļa vietnē tiks veiktas publikācijas par projekta īstenošanu, tostarp tā mērķiem un rezultātiem, lai informētu sabiedrību par projekta gaitu, tā lietderību un nozīmīgumu, rezultātiem un ilgtermiņa ietekmi, kā arī par finansējuma avotu, ne retāk kā reizi sešos mēnešos un būs brīvi pieejami ikvienam interesentam.
Projekta aktivitātes un rezultāti tiks publiskoti "Palīdzēsim.lv", "Dauna Sindroms Latvija" un "Latvijas spina bifida un hidrocefālijas biedrība"  sociālajos portālos (Twitter, Facebook un Instagram), ne retāk kā vienu reizi mēnesī. Vismaz 5000
organizāciju sociālo tīklu sekotāji (tostarp tiešā mērķgrupa, citas NVO, sadarbības partneri u.tml.)  visā Latvijā un ārvalstīs uzzinās par projekta gaitu, tā lietderību un nozīmīgumu, rezultātiem un ilgtermiņa ietekmi, kā arī par finansējuma avotu.
Tiks izstrādāti oriģināla satura vizuāli informatīvie materiāli kā maketi un/vai infografikas, ziņojumi, video rullīši, tiks ierosināta ziņu sižetu izveide sadarbā ar organizācijām draudzīgajiem medijiem, piemēram, LTV, LR u.c., lai informētu sabiedrību par projekta gaitu, tā lietderību un nozīmīgumu,  rezultātiem un ilgtermiņa ietekmi, kā arī par finansējuma avotu.</t>
  </si>
  <si>
    <t>34</t>
  </si>
  <si>
    <t>Publicitāte</t>
  </si>
  <si>
    <t>7.</t>
  </si>
  <si>
    <t>Projekta revīzijas nodrošināšana</t>
  </si>
  <si>
    <t>Projekta izdevumu tiesiskuma un sniegto datu ticamības revīzijas nodrošināšana, ko veic finansējuma saņēmēja neatkarīgais revidents, lai pārliecinātos par projekta ietvaros veikto izmaksu pamatotību, t.sk., ka nav konstatējamas pazīmes par pieļautu interešu konflikta, dubultfinansējuma, korupcijas un krāpšanas situāciju projektā, kā arī sasniegto rezultātu atbilstību projektā plānotajam.</t>
  </si>
  <si>
    <t>Ziņojums</t>
  </si>
  <si>
    <t>Projekta vadības un projekta īstenošanas nodrošināšana (1.8.6.)</t>
  </si>
  <si>
    <t>Realizēts viens projekts sabiedrības vecākās paaudzes un cilvēku ar invaliditāti interešu pārstāvniecībā. Veikta atbilstoša finanšu plūsmas administrēšana un kontrole. 
Lai nodrošinātu sekmīgu projekta norisi, ar projekta vadītāju un grāmatvedi tiks noslēgtas vienošanās pie jau esošiem darba līgumiem, tā veidojot projekta administrēšanas darba grupu. Reizi nedēļā projekta administrācija tiksies uzraudzības sanāksmē, kurā tiks risināti visi ar projekta realizēšanu saistītie jautājumi, pēc nepieciešamības pieaicinot projekta darbiniekus vai partneru pārstāvjus. Vadoties pēc nepieciešamības, sanāksmes var notikt arī tiešsaistes platformā zoom vai team.  
Projekta finanšu plūsmas organizēšanai tiks atvērts atsevišķs konts Valsts kasē, no kura tiks veikti tikai ar projektu saistītie maksājumi. Projekta grāmatvedis nodrošinās un būs atbildīgs par finanšu administrēšanu atbilstoši programmā noteiktajam. 
Savlaicīgi tiks sagatavotas projekta starpatskaites. Dokumentu ātrākai apritei tiks izmantots google drive, bet oparetīvai saziņai - whatsapp grupa.</t>
  </si>
  <si>
    <t>projekts</t>
  </si>
  <si>
    <t>Finansējuma saņēmēja un sadarbības partneru ekspertu piesaiste (1.8.1.)</t>
  </si>
  <si>
    <t>Lai nodrošinātu kvalitatīvu projekta realizēšanu, tiks veikta 6 ekspertu piesaiste, no kuriem 2 eksperti būs no projekta iesniedzēja un pa 1 ekspertam no katra projekta partnera puses. 
Potenciālos ekspertus katrs projekta partneris ir apzinājis jau projekta sagatavošanas periodā, kopīgi definētas ekspertam nepieciešamās kapacitātes. Uzsākot realizēšanu, ar katru no projekta partnera deleģēto ekspertu tiks noslēgts terminēts darba līgums, paredzot tajā visus veicamos pienākumus. 
Īss darbības apraksts: 
Trešās paaudzes universitāte Latvijā: bāzes situācija, stratēģiskās attīstības plānošana un periodiskas plāna korekcijas
Detalizācija: Lai noskaidrotu bāzes situāciju Latvijā Trešās paaudzes universitātes tēmā, projektu uzsākot, tiks veikta visu līdz šim paveikto iestrādņu apzināšana un kartēšana. Tas nepieciešams, lai projekta laikā pilnvērtīgi iekļautu jau paveikto un turpmāk spētu nodrošināt nedublēšanos. Padziļināto situācijas izpēti veiks projekta eksperti, sadarbojoties ar projekta vadītāju un iesaistot projekta partneru vadītājus. Kartēšanu veiks projekta eksperti.
Lai ievērotu kvalitatīvas plānošanas principu "mērķagrupai neko bez mērķagrupas", pie katra no projekta partneriem un pie projekta realizētāja tiks noorganizēta viena projekta mērķagrupas fokusgrupa, iesaistot seniorus un cilvēkus ar invaliditāti pieaugušā vecumā, katrā fokusgrupā ne mazāk kā 8 dalībniekus. Par fokusgrupu organizēšanu būs atbildīgi projekta partneru pārstāvji, fokusgrupas vadīs projekta eksperti vai projekta vadītājs.  
Pēc padziļinātās izpētes, kartēšanas un notikušajām 5 fokusgrupām tiks izveidota stratēģiskās plānošanas darba grupa, kurā ietilps projekta vadītājs, eksperti un projekta partneru pārstāvji. Darba grupas izveide nepieciešama, lai kopā vienotos par paveicamo un laika grafikā izplānotu ceļu mērķa sasniegšanai no esošās bāzes situācijas. Plānošanā tiks izmantota Ganta diagrammas metode. 
Vienojoties par projekta stratēģijas laika un satura rāmi, tiks uzsāktas nākošās projekta darbības, tomēr stratēģiskās plānošanas darba grupa vismaz reizi ceturksnī tiksies, lai pārskatītu paveikto un, ja nepieciešams, ieviestu stratēģijā korekcijas. Pēc iespējas tikšanās notiks, bet tās var tikt organizētas kādā no tiešsaistes platformām vai hibrīdrežīmā.</t>
  </si>
  <si>
    <t>eksperti</t>
  </si>
  <si>
    <t>Finansējuma saņēmēja un sadarbības partneru dalība apmācībās, semināros, konferencēs, diskusijās, darba grupās, pieredzes apmaiņas vizītēs, tostarp ārvalstīs, informatīvos pasākumos vai to organizēšana (1.8.2.)</t>
  </si>
  <si>
    <t>Darbības ietvaros plānotas dažāda veida sanāksmes, apmācības un pieredzes apmaiņas vizītes tuvākajās kaimiņvalstīs Lietuvā, Igaunijā, Polijā, kā arī Portugālē, kur darbojas senioru universitāšu tīkls RUTIS. 
Darbība nepieciešama, lai kopsadarbībā ar projekta partneriem attīstītu senioru un cilvēku ar invaliditāti pieaugušā vecumā interešu pārstāvības iespējas, balstoties U3A jeb Trešās paaudzes universitāšu kā mūžizglītības idejā. Darbība plānota, stiprinot projekta iesniedzēja un partneru cilvēkresursu kapacitāti, sadarbojoties darba grupās, piedaloties diskusijās ar valsts lēmēju un izpildvaras pārstāvjiem, piedaloties semināros. Aktivitātē plānota arī pasākumu organizēšana, lai skaidrojot popularizētu U3A  kustību un tās nozīmīgumu novecojošas sabiedrības, kāda tā ir Latvijā un ES, kvalitatīvas mūžildzes saglabāšanā.
Tā kā projektā plānotas dažāda veida sanāksmes un vizītes, detalizēti katra no tām aprakstīta apakšsadaļās.</t>
  </si>
  <si>
    <t>80</t>
  </si>
  <si>
    <t>dalībnieki</t>
  </si>
  <si>
    <t>3.1.</t>
  </si>
  <si>
    <t>Informatīvie semināri ārvalstu pieredzes pārskatam</t>
  </si>
  <si>
    <t>Plānoti 2 semināri, kuru laikā projekta realizētāja un partnera pārstāvji apgūs zināšanas par Trešās paaudzes universitāšu izveidošanos. Pirmajā seminārā projekta iesniedzēja eksperti izglītos par Trešās paaudzes universitāšu kustības  vēsturi, iepazīstinās ar aktuālajiem ES dokumentiem un aplūkos dažādas pieejas un konceptus dažādās valstīs - kā šīs universitātes tiek realizētas. Otrajā seminārā eksperti detalizēs informāciju par Trešās paaudzes universitāšu pieeju un risinājumiem tajās valstīs, kurās plānotas pieredzes apmaiņas. 
Katrā no semināriem piedalīsies vismaz 15 dalībnieki līdzvērtīgi no katra partnera, pārstāvot dažādas projekta mērķa grupas. Semināri plānoti divās dažādās norises vietās pie projekta partneriem, un no tā partnera, pie kura notiks seminārs, būs iespēja piedalīties vairāk dalībniekiem, katrā seminārā nepārsniedzot 25 dalībniekus kā maksimālo skaitu - lai spētu nodrošināt saikni ar auditoriju un kvalitatīvu norises gaitu.</t>
  </si>
  <si>
    <t>3.2.</t>
  </si>
  <si>
    <t>Pieredzes apmaiņa vizītēs Lietuvā, Polijā, Portugālē, Igaunijā</t>
  </si>
  <si>
    <t>Pēc Trešās paaudzes universitāšu (U3A) attīstības vēstures un dažādu valstu ieviešanas modeļu apgūšanas semināros, plānotas 4 pieredzes apmaiņas dalībnieku grupai valstīs, kurās Trešās paaudzes universitātes (U3A) jau sekmīgi darbojas. 
Lietuvā 5 dienu vizītē plānots apmeklēt Viļņā "MEDARDO ČOBOTO TREČIOJO AMŽIAUS UNIVERSITETAS" (dibināta 1995.gadā, rektore dr. Zita Žebrauskienė)    Ķedaiņus, Kauņā "Trečiojo amžiaus universitetas Kaune" (dibināta 1999.gadā, prof. NIJOLĖ PETRONĖLĖ VEČKIENĖ) un Klaipēdā "Klaipėdos universiteto Sveikatos mokslų fakulteto Trečiojo amžiaus universitetas" (dibināta 2010.gadā, direktorė Irena Lenkauskienė), lai klātienē iepazītos ar iespējami vairākām Trešās paaudzes universitātēm un Lietuvas  sistēmu darbībā. Vizītē piedalīsies 12 dalībnieki līdzvērtīgi no katra partnera pa 2 un 2 projekta eksperti. 
Polijā 7 dienu vizītē plānots apmeklēt Vroclavā "Uniwersytet Trzeciego Wieku w Uniwersytecie Wrocławskim" (dibināta 1976.gadā, Phd in Pedagogy Aleksander Kobylarek -  ilggadējs vadītājs), Krakovā "Uniwersytet Trzeciego Wieku w Uniwersytecie Pedagogicznym w Krakowie " (dibināta 2013.gadā, dekāne Vanda Jakybašek), Marijampoles University of the Third Age (dibināta 2015.gadā, director Ona Sakalauskiene), kur ir aktīvas U3A. Pieredzes apmaiņā piedalīsies 10 dalībnieki - līdzvērtīgi no katra partnera pa 2. 
Igaunijā 7 dienu vizītē plānots apmeklēt Tartu "Tartus tööd TÜ Väärikate Ülikool" (dibināta 2010.gadā, vada Karmel Tall), Tallinā ""Seenioride ülikool” (dibināta 2015.gadā) un pēc iespējām iepazīties ar praksi citās Igaunijas pilsētās, kā Valga, Pilva, Pērnava u.c.). Pieredzes apmaiņā piedalīsies 10 dalībnieki - līdzvērtīgi no katra partnera pa 2. 
Portugālē 10 dienu vizītē plānots apmeklēt Lisabonu, lai iepazītos ar Senioru universitāšu tīklu RUTIS Portugālē (Santarem, dibinātājs education Phd Luišs Džakobs (Luis Jacob)).
Pieredzes apmaiņas plānotas, tiekoties klātienē, izzinot un fiksējot katras valsts pieredzi - veiksmes stāstus, kļūdas un ieviestos uzlabojumus, mērķauditorijas piesaisti u.c.ar U3A kustību saistītu realitāti.</t>
  </si>
  <si>
    <t>pieredzes apmaiņas vizītes</t>
  </si>
  <si>
    <t>3.3.</t>
  </si>
  <si>
    <t>Darba grupa: Ideju bankas izveidošana ārvalstu pieredzes pārņemšanai</t>
  </si>
  <si>
    <t>Šī projekta darbība ir secīgs turpinājums pieredzes apmaiņām ārvalstīs, apkopojot un analizējot iegūto informāciju darba grupā, ko veidos visi pieredzes braucienu dalībnieki, partneru un projekta iesniedzēja vadības pārstāvji. Darba grupa norisināsies hibrīdrežīmā, pie projekta iesniedzēja pulcējoties tiem, kam tas būs iespējams klātienē, pārējiem - pievienojoties kādā no tiešsaistes platformām. 
Darba grupa veidota kā "ideju bankas" izveidošana - izkristalizējot U3A sistēmas attīstības ceļus, kas būtu vispiemērotākie Latvijai un spētu apmierināt ne tikai mērķa grupas mūžizglītības vajadzības, bet spētu būt arī senioru un cilvēku ar invaliditāti pieaugušā vecumā interešu pārstāvības resurss. 
Identificētās idejas tiks fiksētas un grupētas atbilstoši turpmākam potenciālajam pielietojumam.</t>
  </si>
  <si>
    <t>darba grupas sanāksmes</t>
  </si>
  <si>
    <t>3.4.</t>
  </si>
  <si>
    <t>Diskusijas ar valsts lēmējvaras un izpildvaras pārstāvjiem</t>
  </si>
  <si>
    <t>Secīgi turpinot projekta gaitu, šī darbība plānota kā projektā iepriekš paveiktā darba mobilizēšanai nākamajā līmenī, uzsākot dialogu ar valsts izpildvaras un lēmējvaras pārstāvjiem par U3A modeļa izveidošanu un sistēmisku ieviešanu Latvijā. 
Darbības laikā plānotas 3 tikšanās - diskusijas, ko organizēs projekta partneris biedrība "Latvijas senioru kopienu apvienība" secīgi ar iesaistītajām ministrijām, kā Labklājības ministrijas, Izglītības un zinātnes ministrijas un Finanšu ministrijas pārstāvjiem, iesaistot arī lēmējvaras pārstāvjus. 
Tikšanās laikā tiks prezentēts iepriekšējo darbību pieredzē balstītais potenciālais U3A modelis Latvijā, to diskusiju laikā pamatojot ar izpētīto un pieredzēto ārvalstu vizītēs. Tikšanos vadīs kāds no projekta ekspertiem un/vai projekta vadītājs. Tikšanās mērķis - izzināt lēmējvaras un izpildvaras attieksmi un U3A sistēmas ieviešanas iespējas Latvijā, izskaidrojot un ieinteresējot sanāksmes dalībniekus procesā.</t>
  </si>
  <si>
    <t>diskusijas</t>
  </si>
  <si>
    <t>3.5.</t>
  </si>
  <si>
    <t>Apmācības projekta partneriem reģionālo attīstības centru izveidei</t>
  </si>
  <si>
    <t>Lai izplatītu jau pastāvošo iegūto Latvijas pieredzi un uzsāktu U3A tīkla veidošanu Latvijā, plānots projekta dalībnieku pārstāvjus apmācīt kļūt par reģionālo tīklu attīstības centriem. Šai procesā tiks nodrošinātas ekspertu konsultācijas attīstības centru kā reģionālu atbalsta punktu darbības uzsākšanai un attīstīšanai, balstot tos jau esošajās pieredzējušajās NVO. 
Apmācības vadīs projekta pieteicēja 2 eksperti, epizodiski prakses atspoguļošanai sadarbojoties ar projekta partneru ekspertiem, kā arī ar projekta vadītāju. 
Apmācību norisei tiks izstrādāta detalizēta programma, paredzot tās 2 posmos kā divas atsevišķas apmācības (katrai atsevišķa diena), katra 8 stundu apjomā ar vairākām pauzēm. Abas nodarbības notiks 2024.gada pirmajā pusgadā, kas loģiski iekļaujas projekta darbības gaitā, pie kāda no sadarbības partneriem. Abās nodarbībās piedalīsies vieni un tie paši dalībnieki, lai nodrošinātu zināšanu papildināmību un katra projekta partnera atbildību.</t>
  </si>
  <si>
    <t>apmācības</t>
  </si>
  <si>
    <t>3.6.</t>
  </si>
  <si>
    <t>Fokusgrupu organizēšana mērķauditorijas vajadzību izzināšanai</t>
  </si>
  <si>
    <t>Lai ievērotu kvalitatīvas plānošanas principu "mērķagrupai neko bez mērķagrupas", pie katra no projekta partneriem un pie projekta realizētāja tiks noorganizēta viena projekta mērķagrupas fokusgrupa, iesaistot seniorus un cilvēkus ar invaliditāti pieaugušā vecumā, Latvijā dzīvojošos Ukrainas kara bēgļus atbilstošā vecumā vai ar invaliditāti - katrā fokusgrupā ne mazāk kā 8 dalībniekus. Par fokusgrupu organizēšanu būs atbildīgi projekta partneri, fokusgrupas vadīs projekta eksperti un/vai projekta vadītājs. 
Darbības realizēšana sniegs mērķa grupu pieredzē balstītu statistiku un viedokļus U3A tīkla stratēģiskās plānošanas vajadzībām. Tāpēc šī darbība tiek plānota projekta sākumposmā. 
Fokusgrupas jautājumi tiks identificēti, sadarbojoties ekspertiem un projekta vadītājam. Katra fokusgrupa plānota līdz 3 stundām ar nelielām pauzēm.</t>
  </si>
  <si>
    <t>fokusgrupas</t>
  </si>
  <si>
    <t>3.7.</t>
  </si>
  <si>
    <t>Stratēģiskās plānošanas pastāvīgā darba grupa</t>
  </si>
  <si>
    <t>Lai apzinātu U3A Latvijā bāzes situāciju un spētu veikt nākotnes stratēģiskās attīstības plānošanu, ko periodiski projekta laikā pārskatot, veikt plāna korekcijas, jau projekta sākumā tiks izveidota pastāvīga darba grupa. Darba grupā ietilpst visu projekta dalībnieku eksperti, projekta vadītājs un projekta pieteicēja deleģētā pārstāvības persona, kopā 8 dalībnieki. Pēc padziļinātās sākuma situācijas izpētes, ņemot vērā notikušo 5 fokusgrupu rezultātus, tiks veikta U3A resursu Latvijā kartēšana. Secīgi norisinoties projekta aktivitātēm, šī darba grupa virzīs U3A stratēģijas izveidošanu, kas noteiks loģiskus soļus tīkla izveidošanai un attīstīšanai visā Latvijā, īpaši pievēršoties situācijai reģionos. Stratēģijas izveide plānota visā projekta gaitā, sākotnēji izveidojot dokumenta pamatversiju kā "dzīvu" dokumentu, ko pastāvīgi papildināt. stratēģiskās plānošanas darba grupa tiksies vismaz reizi ceturksnī, lai pārskatītu paveikto un, ja nepieciešams, ieviestu stratēģijā korekcijas. Pēc iespējas tikšanās notiks, bet tās var tikt organizētas kādā no tiešsaistes platformām vai hibrīdrežīmā.
Darba grupas izveide nepieciešama, lai kopā vienotos par paveicamo un laika grafikā izplānotu ceļu mērķa sasniegšanai no esošās bāzes situācijas. Plānošanā tiks izmantota Ganta diagrammas metode. 
Par stratēģijas izveidi būs atbildīgi projekta iesniedzēja eksperti un projekta vadītājs.</t>
  </si>
  <si>
    <t>3.8.</t>
  </si>
  <si>
    <t>Veidojot Trešās paaudzes universitāšu tīklu Latvijā un ievērojot
senioru resursu kartēšanu, iegūto citu valstu pieredzi šāda tīkla
izveidē, tiks organizētas 10 pieredzes apmaiņas vizītes visos Latvijas
novados. Latvijas pieredzes apmaiņu laikā tiks iepazīti potenciālie
tīkla dalībnieki – nevaldības organizācijas, un pašvaldības, kurās tās
veic savu darbību. Kā arī NVO, pašvaldību pārstāvji vai senioru
entuziastu grupas tiks iepazīstinātas ar projekta ieceri, detalizēti – ar
citu valstu pieredzi U3A tīklu veidošanā, ar Senioru universitāšu
darbības pieredzēm ārvalstīs, ar Stratēģiju tīkla veidošanai un
attīstībai u.c.projekta aktivitātē</t>
  </si>
  <si>
    <t>Finansējuma saņēmēja un sadarbības partneru dalība NVO tīklošanās pasākumos un to organizēšana (1.8.3.)</t>
  </si>
  <si>
    <t>Darbība plānota ar mērķi popularizēt U3A ideju sabiedrībā un jo īpaši - NVO vidē, apzinot interesentus, kas ar šo tēmu jau strādā un piesaistot arvien jaunus dalībniekus. 
Darbībai plānotas 2 apakšaktivitātes, kurās sniegta detalizācija.</t>
  </si>
  <si>
    <t>Sadarbības partneru NVO tīklošanās pasākuma organizēšana</t>
  </si>
  <si>
    <t>Tā kā jau šobrīd Latvijā ir vērojamas atsevišķas un ļoti veiksmīgi uzsāktas darbības U3A izveidē, šīs darbības ietvaros plānots organizēt NVO tīklošanās pasākumu tām NVO, kas tieši vai pastarpināti strādā ar šī projekta mērķa grupām. Pasākuma programmā plānots sniegt informāciju par projektu, iesniedzēja un partneru ekspertu uzrunas, kuru laikā informēt par U3A tīklu pasaulē, Eiropā un Latvijā. Pasākuma otrajā daļā kāds no ārvalstu vizītēs pameklētajiem partneriem tiks uzaicināts dalīties reālajā pieredzē U3A organizēšanā. Pasākuma noslēgumā plānota meistarklase par kādu no senioru nodarbību populārākajām tēmām. Pasākums notiks kādā no projekta partneru pārstāvētajām pašvaldībām, sadarbojoties ar pašvaldību. Pasākuma ilgums - līdz 6h ar dažādām pauzēm, ievērojot mērķa grupas vajadzības. 
NVO tīklošanās pasākums detalizēti tiks izplānots projekta vadības darba grupā, uzaicinot sadarbības partneru un/vai ekspertu pārstāvjus. Par pasākuma organizēšanu būs atbildīgs projekta vadītājs.</t>
  </si>
  <si>
    <t>120</t>
  </si>
  <si>
    <t>Trešās paaudzes universitātes NVO festivāla organizēšana</t>
  </si>
  <si>
    <t>Šī darbība paredzēta ar mērķi uzturēt un uzlabot informācijas apriti par U3A kustību un iedvesmot tālākai darbībai gan organizatorus, gan seniorus un pārējo atbilstošo mērķa grupu dalībniekus. 
Pasākums plānots vienas dienas garumā, vismaz 8h apjomā. Tā sākuma daļā pēc uzrunām notiks projekta un tēmas prezentēšana. Turpmāk ārvalstu pieredzes vizītēs iesaistīto organizāciju pārstāvji no katras valsts prezentācijās informēs par 
U3A situāciju savās valstīs. Prezentāciju noslēgumā projekta pārstāvis prezentēs projektā izstrādāto Latvijas U3A sistēmas modeli un tā darbības ieviešanu. 
Turpmāk darbības ietvaros notiks divu veidu aktivitātes: konference U3A kustības organizētājiem, t.sk.projekta iesniedzēja un partneru pārstāvjiem, un radošās darbnīcas senioriem un cilvēkiem ar invaliditāti, Ukrainas civiliedzīvotājiem, kas piedalīsies pasākumā. 
Pasākuma noslēgumā paredzēta tīklošanās aktivitāte - sarunas grupās un kontaktu apmaiņa, kontaktu atstāšana kopējā listē.  
Pasākuma dalībnieki tiks intervēti izlases kārtībā, aptverot visas mērķa grupas. Intervijās tiks uzdoti vienādi jautājumi, lai apzinātu viedokļus par U3A un to ieviešanu Latvijā un saņemtu atgriezenisko saiti par pasākumu un tēmas nozīmīgumu Latvijā. Intervijas tiks filmētas, viedokļi sekojoši apkopoti un izmantoti tālākās projekta darbībās.</t>
  </si>
  <si>
    <t>230</t>
  </si>
  <si>
    <t>Rokasgrāmatas, stratēģijas, vadlīniju ar ieteikumiem, informācijas apkopojumu, aptauju, analītisko aprakstu, viedokļu apkopojumu izstrāde un atbalsta sniegšana organizācijām to darbības uzsākšanai Trešās paaudzes universitāšu tīklā (1.8.4.)</t>
  </si>
  <si>
    <t>Darbība paredz dažāda veida projektu atbalstošu dokumentu izstrādi un atbalsta sniegšanu organizācijām to darbības uzsākšanai Trešās paaudzes universitāšu tīklā. Šāda veida atbalsts nodrošinās projekta mērķa sasniegšanu un ilgtermiņā noderīgu dokumentu izveidošanu jebkurai organizācijai, kas uzsāks vai pilnveidos savu darbību U3A tīklā. 
Detalizētāk katrs dokuments aprakstīts apakšaktivitātēs.</t>
  </si>
  <si>
    <t>23</t>
  </si>
  <si>
    <t>gab dokumenti un konsultācijas</t>
  </si>
  <si>
    <t>5.1.</t>
  </si>
  <si>
    <t>Stratēģijas izveidošana Trešās paaudzes universitātes ieviešanai Latvijā</t>
  </si>
  <si>
    <t>Lai uzsāktu projekta gaitu, tiks apzināta U3A bāzes situācija Latvijā, pēc kā veikta stratēģiskās attīstības plānošana un periodiskas izstrādātā plāna korekcijas. Tas nepieciešams, lai skaidri apzinātos situāciju - veiktu visu līdz šim Latvijā paveiktā apzināšanu un kartēšanu, nodrošinot nedublēšanos. Padziļināto situācijas izpēti veiks projekta iesniedzēja eksperti, sadarbojoties ar projekta vadītāju un iesaistot projekta partneru pārstāvjus. Kartēšanu veiks projekta iesniedzēja eksperti.
Pēc padziļinātās izpētes, kartēšanas un ņemot vērā pie katra no projekta partneriem notikušo 5 fokusgrupu rezultātus, sadarbojoties stratēģiskās plānošanas darba grupā, projekta iesniedzēja eksperti izveidot U3A attīstības stratēģijas darba variantu. 
Attīstoties projekta realizēšanai un sadarbojoties stratēģiskās plānošanas darba grupā, U3A stratēģija tiks precizēta. Pamata variantā tā tiks izveidota un iesniegta projekta vadītājam līdz 2024.gada aprīlim, bet stratēģijas precizēšana varēs tikt veikta stratēģiskās plānošanas darba grupā līdz pat projekta noslēgumam.</t>
  </si>
  <si>
    <t>stratēģija</t>
  </si>
  <si>
    <t>5.2.</t>
  </si>
  <si>
    <t>Vadlīniju izstrādāšana Trešās paaudzes universitātes darbības izveidošanai</t>
  </si>
  <si>
    <t>Darbības realizēšana nepieciešama, jo, gatavojot projekta pieteikumu un apzinot esošo praksi, tika noskaidrots, ka organizācijai, kad tā vēlas iesaistīties U3A tīklā, ir diezgan daudz neskaidrību un jautājumu, arī nav pārliecības par tās piemērotību un iespējām iesaistīties. Lai proaktīvi risinātu problēmu, projekta ietvaros plānots izstrādāt vadlīnijas par U3A darbības izveidošanu jau esošā organizācijā un no jauna dibināmā organizācijā. 
Vadlīniju izstrādāšanu veiks projekta iesniedzēja eksperti, konsultatīvi sadarbojoties ar projekta partneru ekspertiem, kā arī gatavības stadijā tās saskaņojot projekta stratēģiskās plānošanas un projekta vadības grupās.</t>
  </si>
  <si>
    <t>vadlīnijas</t>
  </si>
  <si>
    <t>5.3.</t>
  </si>
  <si>
    <t>Rokasgrāmatas izveidošana organizācijām Trešās paaudzes universitātes darbības norisei</t>
  </si>
  <si>
    <t>Kliedējot neskaidrību par U3A darbības norisi un iedrošinot tīklojumam pievienoties jaunus dalībniekus, tiks sagatavota rokasgrāmata, kurā detalizēti atspoguļota organizācijas darbība U3A tīklā, kā arī sniegti padomi un ieteikumi darbības norisei.
Rokasgrāmatu veidos projekta iesniedzēja eksperti, sadarbojoties ar projekta partneru ekspertiem. Rokasgrāmata saskaņojama stratēģiskās plānošanas darba grupā un projekta vadības darba grupā. Par rokasgrāmatas izveidošanu atbildīgs būs projekta vadītājs. 
Pēc nodrukāšanas rokasgrāmata tiks izplatīta citos esošajos Latvijas NVO tīklos, piegādāta pašvaldībām.</t>
  </si>
  <si>
    <t>rokasgrāmata</t>
  </si>
  <si>
    <t>5.4.</t>
  </si>
  <si>
    <t>Ekspertu atbalsta sniegšana organizācijām Trešās paaudzes universitātes darbībai</t>
  </si>
  <si>
    <t>Darbības laikā tiks nodrošinātas visu projekta ekspertu konsultatīvais atbalsts organizācijām, kas uzsāks darbību vai tiks nodibinātas darbībai U3A tīklā. Atbalsts nepieciešams, jo katra situācija ir unikāla - risināmie jautājumi jāizdiskutē, lai nonāktu pie labākā, ievērojot situāciju konkrētajā pašvaldībā. 
Konsultācijas tiks sniegtas klātienē vai attālināti, vai arī sasaucot ekspertu sanāksmi - ja tas būs nepieciešami. 
Sniegtās atbalsta konsultācijas un to tēmas, risinājumi tiks uzskaitīti. Par konsultāciju saturu būs atbildīgi eksperti, par konsultāciju nodrošināšanu - projekta vadītājs.</t>
  </si>
  <si>
    <t>konsultācijas</t>
  </si>
  <si>
    <t>Informācijas un publicitātes nodrošināšana (1.8.5.	)</t>
  </si>
  <si>
    <t>gab</t>
  </si>
  <si>
    <t>6.1.</t>
  </si>
  <si>
    <t>Preses konferenču organizēšana informācijas sniegšanai medijiem</t>
  </si>
  <si>
    <t>Darbības ietvaros tiks sagatavotas un organizētas 2 preses konferences medijiem, organizējot tās hibrīdrežīmā, lai sasniegtu visu projekta partneru darbības teritorijā darbojošos medijus. Pirms preses konferencēm par notikumu tiks sagatavotas preses relīzes kā uzaicinājums, un tās izsūtītas dažādu veidu medijiem un iesaistītajām pašvaldībām no partneru darbības teritorijām. 
Pirmajā preses konferencē, kas plānota 2023.gada pēdējā ceturksnī, tiks sniegta informācija par projekta ieceri, detalizējot tēmu, par tā uzsākšanu, par pieejamo informāciju projekta iesniedzēja un partnera mājaslapās, kā arī atbildēts uz jautājumiem. 
Otrā preses konference, ko plānojam projekta noslēguma fāzē 2025.gada 1.ceturksnī, tiks organizēta līdzīgi un tajā sniegta informācija par projekta tēmu, projektā sasniegto un ilgtermiņa iecerēm pēc projekta. 
Par aktivitātes organizēšanu būs atbildīgs projekta vadītājs, norisē iesaistīts vismaz 1 projekta eksperts un vismaz 2 projekta partneru pārstāvji.</t>
  </si>
  <si>
    <t>6.2.</t>
  </si>
  <si>
    <t>Informatīvo materiālu sagatavošana un publicēšana Latvijas elektroniskajos un drukātajos medijos</t>
  </si>
  <si>
    <t>Darbības ietvaros projekta laikā tiks sagatavoti un publicēti raksti/viedokļi/intervijas drukātajos medijos (1 lp.apjomā) drukātajā presē un sagatavotas 4 publikācijas elektroniskajos medijos – no tiem 2 interviju raidījumi un 2 TV sižeti.
Darbība nepieciešama, lai nodrošinātu tēmas aktualizāciju Latvijas sabiedrībā un informatīvo apriti par U3A iespēju NVO u.c.veida organizācijām, aktīvajiem pilsoņiem, medijiem. 
Aktivitāti nodrošinās projekta vadītājs, sadarbojoties ar Par realizēšanu būs atbildīgs projekta vadītājs.</t>
  </si>
  <si>
    <t>publikācijas</t>
  </si>
  <si>
    <t>6.3.</t>
  </si>
  <si>
    <t>Informatīvā kampaņa par Trešās paaudzes universitāšu tīkla izveidošanu Latvijā</t>
  </si>
  <si>
    <t>Darbība pastiprinās citu projekta laikā veikto publicitātes pasākumu ietekmi, lai sabiedrību pēc iespējami plašākā lokā informētu par U3A tēmu un iespējām.
Kampaņa norisināsies gan digitālajā vidē, gan veicot publikācijas drukātajos medijos un pašvaldību informatīvajos izdevumos, jo lielai daļai no projekta mērķa grupām tie ir visnozīmīgākie. Tāpat kampaņas laikā tiks veikta atsevišķu prezentācijas materiālu izveidošana, t.sk.apdrukājot prezentācijas priekšmetus dažādu konkursu balvām.
Informatīvās kampaņas saturs un ieviešanas metodes tiks izstrādāts detalizēti projekta vadības grupā, piesaistot projekta ekspertus un partneru pārstāvjus un ņemot vērā pirmos projekta rezultātus. Par kampaņas organizēšanu būs atbildīgs tās vadītājs (reklāmas vadītājs), par kampaņas saturu - projekta vadītājs, konsultējoties ar projekta ekspertiem un partneru pārstāvjiem. Kampaņas materiālu izplatīšanu digitālajā vidē nodrošinās projekta sabiedrisko attiecību speciālists.</t>
  </si>
  <si>
    <t>kampaņa</t>
  </si>
  <si>
    <t>6.4.</t>
  </si>
  <si>
    <t>Projekta digitālās publicitātes nodrošināšana (mājaslapas un sociālie tīkli)</t>
  </si>
  <si>
    <t>Darbības ietvaros tiks izveidota atsevišķa projekta sadaļa pieteicēja mājaslapā, kurā visā projekta gaitā vismaz 2 reizes mēnesī tiks ievietota informācija un apkopotas visas projekta laikā veiktās publikācijas. Mājaslapai un sagatavotajiem materiāliem tiks ievērota projektam noteiktā publicitāte. Visu projekta partneru internetvietnēs tiks nodrošināta informācijas par projektu un tā regulāro aktivitāšu ievietošana. 
Projekta aktualitāšu atspoguļošana tiks veikta arī biedrības un projekta partneru sociālajos tīklos, piemērojot tās katra no to īpatnībām. 
Par darbības realizēšanu būs atbildīgs projekta sabiedrisko attiecību speciālists, galvenā atbildība - projekta vadītājam. 
Darbība nepieciešama, lai visā projekta laikā nodrošinātu tam pietiekamu publicitāti, kā arī uzturētu projekta tēmu par U3A tīklu sabiedrības interešu lokā, īpaši senioru, cilvēku ar invaliditāti, Ukrainas civiliedzīvotāju, kas dzīvo Latvijā, kā arī pašvaldību un atbildīgo ministriju uzmanībā.</t>
  </si>
  <si>
    <t>Projekta izdevumu tiesiskuma un sniegto datu ticamības revīzijas nodrošināšana, ko sniedz neatkarīgs revidents (1.8.7.)</t>
  </si>
  <si>
    <t>Projektam noslēdzoties, tiks nodrošināta neatkarīga revidenta projekta dokumentu pārbaude, revīzija un sniegts atzinums, lai pārliecinātos par projekta izdevumu tiesiskumu un sniegto datu ticamību. Tādā veidā būs iespējams pārliecināties par projekta ietvaros veikto izmaksu pamatotību, t.sk., ka nav konstatējamas pazīmes par pieļautu interešu konflikta, dubultfinansējuma, korupcijas un krāpšanas situāciju projektā, kā arī sasniegto rezultātu atbilstību projektā plānotajam.
Ar neatkarīgu revidentu tiks noslēgts pakalpojuma līgums.</t>
  </si>
  <si>
    <t>atzinums</t>
  </si>
  <si>
    <t>Sekmīga projekta vadības un projekta īstenošanas nodrošināšana.</t>
  </si>
  <si>
    <t>Īstentenots projekts</t>
  </si>
  <si>
    <t>Projekta un komunikācijas plāns</t>
  </si>
  <si>
    <t>Projekta aktivitāšu ieviešanas plānošana un vadība – projekta un komunikācijas plāna izstrāde, t. sk. risku identificēšana un novēršana, regulāra aktualizēšana kopā ar partneriem.
Regulāras partneru sanāksmes (vidēji 1x mēnesī), savstarpējās informācijas aprites nodrošināšana projekta komandā un ar finansētāju.</t>
  </si>
  <si>
    <t>Sekmīga projekta vadības un projekta īstenošanas nodrošināšana.
Projekta budžeta pārraudzība un atskaišu sagatavošana un iesniegšana, revīzijas (ko veiks neatkarīgs revidents) nodrošināšana.</t>
  </si>
  <si>
    <t>Pārskati (4 starpposma, 1 neatkarīgas revīzijas, 1 noslēguma)</t>
  </si>
  <si>
    <t>Pārskati</t>
  </si>
  <si>
    <t>Informēšana un publicitāte par projektu</t>
  </si>
  <si>
    <t>Īstenots komunikācijas plāns</t>
  </si>
  <si>
    <t>Mājaslapas sadaļa</t>
  </si>
  <si>
    <t>Uzlabota esošā integritātes paktu mājaslapa (sadaļa) Delnas mājaslapā - pārveidota par šī projekta lapu. Regulāri publicēta un apkopota visa ar projektu saistītā publicētā informācija.</t>
  </si>
  <si>
    <t>Sociālo mediju komunikācija</t>
  </si>
  <si>
    <t>Sociālo mediju komunikācija. Kopā sagatavoti un publicēti vismaz 30 unikāli sociālo mediju ieraksti (katrs – sponsorēts, izstrādājot komunikācijas plānu tiks noteikts, par ko un cik ierakstus sagatavo katrs partneris), ieraksti pārpublicēti partneru sociālo mediju kontos (atkarībā no partnera un tēmas: Facebook, Twitter, Instagram, Linkedin, Youtube u.c.), izmantojot tēmturi #SIF_sabiedrībasintereses, #SIF_NVOfonds.</t>
  </si>
  <si>
    <t>Sociālo mediju ieraksti</t>
  </si>
  <si>
    <t>Mediju komunikācija</t>
  </si>
  <si>
    <t>Sagatavotas un  medijiem izplatītas vismaz 6 preses relīzes – atkarībā no tēmas un notikuma – reģionālajiem un / vai nacionālajiem, katrs sadarbības partneris gatavo vienu relīzi, Delna – 3 un atbalsta partneru darbu. 
Relīzes publicētas Delnas un partneru mājaslapās vai citos komunikācijas kanālos.</t>
  </si>
  <si>
    <t>Preses relīzes</t>
  </si>
  <si>
    <t>Informācija publicēta Delnas ziņu lapās</t>
  </si>
  <si>
    <t>Projekta aktualitāšu publicēšana ikmēneša Delnas elektroniskajā ziņu lapā “Ziņas uz Delnas”, vismaz 6 reizes.</t>
  </si>
  <si>
    <t>Ziņas elektroniskajā ziņu lapā “Ziņas uz Delnas”</t>
  </si>
  <si>
    <t>Video rullītis</t>
  </si>
  <si>
    <t>Apkopojoša 1 reklāmas video izveidošana par projekta gaitu un rezultātiem (scenārija izstrāde, filmēšana dažādos pasākumos, montāža u.c.), iesaistot partnerus Liepājā un Ogrē.</t>
  </si>
  <si>
    <t>Ziņu lapas par integritātes paktiem</t>
  </si>
  <si>
    <t>Informatīvie e-pasti (ziņu lapas) par projekta aktivitātēm un materiāliem projektā iesaistītajiem (parneru biedriem un kontaktiem, pasākumu dalībniekiem, pašvaldībām u.tml.), 10 ziņu lapas.</t>
  </si>
  <si>
    <t>Integritātes pakta pilotprojektu īstenošana</t>
  </si>
  <si>
    <t>Darbība tiks īstenota, lai Latvijā iegūtu praktisko pieredzi sabiedrības interešu uzraudzībā ārvalstu investīciju un valsts budžeta finansējuma izlietojumā, kā arī, lai veiktu starptautiski izstrādātā integritātes pakta instrumenta pielāgošanu Latvijas reģionālo nevalstisko organizāciju resursiem un kapacitātei. 
Projekta sadarbības partneri īstenos integritātes pakta pilotprojektus savās pašvaldībās, pa vienam Liepājas pilsētas pašvaldībā un Ogres novada pašvaldībā. Integritātes pakta instrumenta ideālais modelis tiks pielāgots atkarībā no konkrētās situācijas  un iespējām. Delnas eksperti vadīs šo darbību un konsultēs biedrību (sadarbības partneru) ekspertus integritātes pakta praktiskajā īstenošanā, papildus pēc nepieciešamības tiks piesaistīti ārējie eksperti.</t>
  </si>
  <si>
    <t>Integritātes pakta pilotprojekti</t>
  </si>
  <si>
    <t>Priekšizpēte par integritātes paktiem</t>
  </si>
  <si>
    <t>Iepazīšanās ar Delnas un Transparency International materiāliem par integritātes paktiem: patstāvīgs ekspertu darbs materiālu izpētē un regulāras savstarpējas tikšanās. Delnas eksperti sagatavos informatīvo materiālu, avotu sarakstu, ar ko jāiepazīstas, tikšanos saturu. Kopumā notiks 6 tikšanās, vismaz 2 reizes pieaicinot (attālināti) Transparency International sekretariāta un nodaļu ekspertus (2), kas dalīsies savā pieredzē. Organizē Delna, īsteno un piedalās partneri.</t>
  </si>
  <si>
    <t>Partneru tikšanās</t>
  </si>
  <si>
    <t>Integritātes pakta pilotprojekta izraudzīšanās</t>
  </si>
  <si>
    <t>Izvēlēto pašvaldību (Liepāja, Ogre) aktuālo projektu izpēte, analīze, lai izvēlētos, kuru pašvaldības publiskā iepirkuma projektu, kurā ir izmantots ārvalstu investīciju un/vai valsts budžeta finansējums, izmantot integritātes pakta pilotprojektam. Informācijas analīze, saziņa ar pašvaldību, projekta partneru tikšanās, lai analizētu informāciju un pieņemtu lēmumu par projektu. 
Plānotie kritēriji projekta izvēlei: finansējuma avoti (ārvalstu, valsts, pašvaldības), laika periods (apm. 12 mēneši), sabiedrībai nozīmīgs, aktuāls, pašvaldības interese sadarboties u.c.). Īsteno partneri, konsultē un sniedz ekspertīzi Delna.</t>
  </si>
  <si>
    <t>Lēmums par konkrēta projekta uzraudzīšanu</t>
  </si>
  <si>
    <t>Integritātes pakta uzsākšanas un īstenošanas plāns</t>
  </si>
  <si>
    <t>Plāns integritātes pakta uzsākšanai un īstenošanai ietvers 3 daļas un tiks izstrādāts un pielāgots katrai pašvaldībai atsevišķi, ņemot vērā konkrēto specifiku:
1) Sadarbība ar pašvaldību (uzsākts paralēli iepirkuma projekta izvēlei), lai vienotos ar pašvaldību par iesaisti integritātes pakta pilotprojektā, noskaidrotu pašvaldības vajadzības un skaidrotu ieguvumus, kā arī regulāri informētu par pilotprojekta norisi. 
2) Pasākumi sadarbībai ar konkrētā iepirkuma pasūtītāju (ne vienmēr dome būs pasūtītājs, tā var būt iestāde, kapitālsabiedrība vai kāda cita pašvaldības struktūra) un izpildītāju (uzņēmumu). 
3) Projekta partneru savstarējo saziņu par katra atsevišķā integritātes pakta pilotprojekta gaitu un progresu, savstarpēju konsultēšanos un dalīšanos ar pieredzi (paredzētas ekspertu tikšanās vidēji reizi mēnesī darbības īstenošanas periodā vai biežāk pēc nepieciešamības). 
Plānu izstrādās katras attiecīgās biedrības eksperti par konkrēto pašvaldību, sadarbībā ar Delnas ekspertiem un iesaistot pašvaldību un pārējās iesaistītās puses. Regulārajās ekspertu (projekta partneru) sanāksmēs plāni tiks pārskatīti un aktualizēti.
Plānā paredzēto aktivitāšu īstenošana, piemēram, regulāras sanāksmes, vēstules pašvaldībai, iestādei, uzņēmumam, apaļā galda diskusijas, informatīvi semināri, tikšanās ar iessistītajām pusēm, dalība darba sanāksmēs u.tml. Īsteno partneri, konsultē un sniedz ekspertīzi Delna.</t>
  </si>
  <si>
    <t>Integritātes paktu īstenošanas plāns</t>
  </si>
  <si>
    <t>Integritātes pakta pilotprojekta īstenošana Liepājas pilsētā un Ogres novadā</t>
  </si>
  <si>
    <t>Integritātes pakta pilotprojekta īstenošana Liepājas pilsētā un Ogres novadā, kuru veic katra uzraugošā biedrība pēc izstrādātā plāna, izmantojot iegūtās zināšanas. Paredzams, ka tiek slēgts līgums vai cita vienošanās ar konkrētā iepirkuma pasūtītāju un izpildītāju. 
Pilotprojekta plāna īstenošana, piemēram, dokumentu analīze, konsultēšanās ar ekspertiem, ekspertu piesaiste, piedalīšanās sanāksmēs, tikšanos organizēšana, komunikācija, starpziņojuma un noslēguma ziņojuma sagatavošana un publicēšana. 
Īsteno partneri, konsultē un sniedz ekspertīzi Delna, piesaistīti ārējie eksperti (piemēram, juristi, būvuzraugi, iepirkumu speciālistu u.c., atkarībā no konkrētā projekta).</t>
  </si>
  <si>
    <t>Noslēguma ziņojumi par integritātes pakta īstenošanu</t>
  </si>
  <si>
    <t>Rokasgrāmata, kā īstenot sabiedrības interešu uzraudzību un ievērošanu ārvalstu investīciju un valsts budžeta finansējuma izlietojumā</t>
  </si>
  <si>
    <t>Tiks izstrādāta rokasgrāmata, lai apkopotu projektā iegūto praktisko pieredzi un Latvijas specifikai pielāgotu iepriekš izstrādātos Transparency International materiālus.</t>
  </si>
  <si>
    <t>Rokasgrāmata</t>
  </si>
  <si>
    <t>Rokasgrāmatas satura izstrāde</t>
  </si>
  <si>
    <t>Rokasgrāmatas satura izstrāde: darbu organizēšana, iesaistot visus partnerus, regulāras tikšanās (kopā vismaz 6).
Domnīcas (lai atbalstītu satura izstrādi) un fokusgrupas vai intervijas (lai testētu rokasgrāmatas melnrakstu) ar mērķa grupām (nevalstisko organizāciju, pašvaldību, publiskā sektora pārstāvjiem). Kopā vismaz 4 pasākumi.
Paredzamais saturs: integritātes pakta instrumenta skaidrojums pa posmiem, ar praktiskiem piemēriem no Latvijas, Latvijas normatīvo aktu regulējuma skaidrojums u.c.</t>
  </si>
  <si>
    <t>Rokasgrāmatas teksta fails</t>
  </si>
  <si>
    <t>Rokasgrāmatas makets un druka, izplatīšana</t>
  </si>
  <si>
    <t>Lai izpaltītu rokasgrāmatu, tiks veidots tās makets, ietverot vizuālu informācija atainošanu. 
Rokasgrāmatas elektroniskais fails un drukātās kopijas (200 eks.). Dizaina un maketa izstrāde, t. sk. infografiku (vismaz 3) izstrāde, apjoms vismaz 30 A4 lapas.
Rokasgrāmata tiks izsūtīta pa pastu vismaz 20 nevalstiskajām organizācijām.
Rokasgrāmatas elektroniskais fails tiks publicēts Delnas un partneru mājaslapās, tiks nosūtits elektroniski 43 pašvaldībām un citām nevalstiskajām organizācijām, t. sk. to tīkla organizācijām.</t>
  </si>
  <si>
    <t>200</t>
  </si>
  <si>
    <t>Drukātas kopijas</t>
  </si>
  <si>
    <t>Rokasgrāmatas prezentācijas pasākums</t>
  </si>
  <si>
    <t>Pasākuma dalībnieki tiks iepazīstināti ar rokasgrāmatas saturu, partneru praktisk pieredzi, īstenojot pilotprojektu. Aicināsim pašvaldības (Liepājas pilsētas un Ogres novada) dalīties ar pieredzi. 
Pasākuma organizēšana, programmas izstrāde, ielūgumu izplatīšana u.tml.. Kopā vismaz 30 dalībnieki.</t>
  </si>
  <si>
    <t>Prezentācijas pasākums</t>
  </si>
  <si>
    <t>Pasākumi, lai veicinātu ārvalstu investīciju un valsts budžeta finansējuma izlietojuma uzraudzību</t>
  </si>
  <si>
    <t>Lai stiprinātu visu projekta partneru ekspertīzi un  sekmētu nevalstisko organizāciju iespējas iesaistīties ikvienas pašvaldības ārvalstu investīciju un valsts budžeta finansējuma izlietojuma uzraudzībā, tiks organizēti informatīvie pasākumi un izplatīta informācija, pēc iespējas sasniedzot dažādas nevalstiskās organizācijas reģionos un pašvaldības.</t>
  </si>
  <si>
    <t>Tiešsaistes semināri un rakstiski kopsavilkumi</t>
  </si>
  <si>
    <t>Semināri, lai ikvienam interesentam skaidrotu nepieciešamību uzraudzīt ārvalstu investīciju un valsts budžeta finansējuma izlietojumu. 
Atkarībā no tēmas, vismaz 3 semināros Transparency International un/vai Open Government Partnership ekspertu dalība, lai dalītos ar starptautisko pieredzi, kā arī ārējo ekspertu (juristu, iepirkumu speciālistu u.tml.) piesaiste, lai skaidrotu specifiskos jautājumus. 
Aicinātie dalībnieki: pašvaldību un nevalstiskā sektora pārstāvji, kā arī privātā sektora pārstāvji, īpaši no būvniecības jomas, projekta partneru biedri u.c. interesenti.
Tēmas: korupcijas riski publiskajos iepirkumos, trauksmes celšana, interešu konflikti, integritātes pakta instruments, citu valstu pieredze, Ogres un Liepājas biedrību pieredze u.c. Precīzs plāns tiks izstrādāts pēc pirmatnējās izpētes un aktualizēts pēc pieprasījuma. 
Pēc katra no semināriem tiks publicēts rakstisks kopsavilkums par semināra saturu, lai zināšanas būtu pieejamas pēc iespējas plašākai auditorijai.</t>
  </si>
  <si>
    <t>Semināri un rakstiski kopsavilkumi</t>
  </si>
  <si>
    <t>Projekta noslēguma konference</t>
  </si>
  <si>
    <t>Projekta noslēguma konference (klātiene un tiešsaiste, Rīgā) par projekta rezultātiem, integritātes paktu pilotprojektu rezultātiem, sabiedrības iesaistes iespējām uzraudzīt publiskos iepirkumus u.c. 
Lai dalītos ar starptautisko pieredzi, Transparency International un/vai Open Government Partnership ekspertu dalība (tiešsaistē). 
Aicinātie dalībnieki: nevalstisko organizāciju, pašvaldību, publiskā sektora (ministriju, vaksts iestāžu), privātā sektora, īpaši būvniecības nozares pārstāvji, integritātes pakta pilotprojektos iesaistītās personas.</t>
  </si>
  <si>
    <t>Noslēguma konference</t>
  </si>
  <si>
    <t>Mini-konferences reģionos</t>
  </si>
  <si>
    <t>Mini-konferences četros reģionos – kādās no lielākajām pašvaldībām, tiks nolemts projekta laikā, atkarībā no pašvaldību un nevalstisko organizāciju intereses.
Konferences tiek organizētas, lai popularizētu un skaidrotu sabiedrības iespējas uzraudzīt publiskos iepirkumus un pašvaldību, kā arī izpildītāju (uzņēmumu, parasti būvniecības jomas) ieguvumus.</t>
  </si>
  <si>
    <t>Mini konferences reģionos</t>
  </si>
  <si>
    <t>Rekomendācijas lēmumu pieņēmējiem</t>
  </si>
  <si>
    <t>Lai sekmētu organizāciju iespējas uzsākt publisko iepirkumu u.tml. uzraudzīšanu sabiedrības interesēs, ir nepieciešams veidot arī šim mērķim atbilstošu vidi. Tā kā Valsts kancelejas mērķis ir izsrādāt integritātes paktu standartu valsts pārvaldei un integritātes paktu ieviešana Latvijā ir viens no pasākumiem, kas paredzēts Administratīvās kapacitātes ceļa kartē 2021-2027. tad Delnas un projekta sadarbības partneru praktiskā pieredze un zināšanas tiks apkopotas, lai sniegtu ieteikumus Valsts kancelejai un citiem publiskās pārvaldes ekspertiem sekmīga standarta izstrādē un piedalītos citos nepieciešamos pasākumos.
Piemēram, 2022. gadā Valsts kanceleja un Delna organizēja domnīcu par integritātes paktu standarta izstrādi, paredzēts, ka šis darbs jāturpina. Ja Delna tiks iesaistīta, tad šī projekta ievaros varēs nodrošināt savu dalību, kā arī citu projekta sadarbības partneru dalību.</t>
  </si>
  <si>
    <t>Rekomendāciju apkopojums</t>
  </si>
  <si>
    <t>Rekomendāciju apkopošana</t>
  </si>
  <si>
    <t>Iepazīšanās ar aktuālajiem materiāliem (Valsts kancelejas, valsts pārvaldes dokumentiem, plāniem), projekta partneru praktiskās pieredzes apkopošana, rekomendāciju izstrāde.</t>
  </si>
  <si>
    <t>Dalība dažādos pasākumos</t>
  </si>
  <si>
    <t>Dalība dažādos pasākumos vai to organizēšana, lai iepazīstinātu ar praktiskajā pieredzē balstītajām rekomendācijām un secinājumiem, sniegtu ieteikumus valsts pārvaldei, pašvaldību pārstāvjiem, lēmumu pieņēmējiem. Piemēram, apaļā galda diskusijas,  domnīcas, semināri.
Šo aktivitāti pagaidām konkrētāk nevar definēt, tā tiks pielāgota pēc nepieciešamības un aktuālās situācijas. Iespējams, tie būs starptautiski pasākumi, kur projekta partneri varēs dalīties ar secinājumiem un rekomendācijām.
*Projekta laika plānā atzīmēts rekomendāciju izstrādes periods. Dalība dažādos pasākumos notiks pēc nepieciešamības vai jau norādītajā periodā.</t>
  </si>
  <si>
    <t>Dalība pasākumos</t>
  </si>
  <si>
    <t>Vides organizāciju kapacitātes stiprināšana
(Konkursa nolikuma punkts nr. 1.7.2.)</t>
  </si>
  <si>
    <t>Projektā iesaistītās vides organizācijas cels savu un savu ekspertu kapacitāti
- organizējot apmācības (1.2) un dodoties pieredzes apmaiņā ar citām ES valstīm (1.3)</t>
  </si>
  <si>
    <t>unikālais dalībnieks</t>
  </si>
  <si>
    <t>Apmācības vides organizācijām</t>
  </si>
  <si>
    <t>Projekta ietvaros tiks īstenotas apmācības projektā iesaistīto vides organizāciju pārstāvjiem par ''nenodarīt būtisku kaitējumu'' principa ieviešanu citu ES valstu investīciju projektos.  Vienas līdz divu dienu ilgas apmācības notiks vienu reizi projekta pirmajā gadā.  Apmācības notiks hibrīdformātā (ņemot vērā to, ka daļa lektoru būs ārpus Latvijas un varēs piedalīties tikai attālināti).  No Latvijas uz apmācībām kā lektorus un/vai moderatorus aicināsim pārstāvjus no organizācijām ''Delna'' un ''Providus'', kā arī izmantosim projektā iesaistītās organizācijas ''Zaļā brīvība" pieredzi CEE Bankwatch tīklā.  No ārvalstīm aicināsim Polish Green Network, kuram ir pieredze publiskā finansējuma uzraudzībā un ''nenodarīt būtisku kaitējumu'' principa piemērošanā.</t>
  </si>
  <si>
    <t>Pieredzes apmaiņa ar citām Eiropas valstīm</t>
  </si>
  <si>
    <t>Projekta ietvaros partnerorganizāciju pārstāvji dosies uz semināriem, konferencēm un apmaiņas braucieniem uz citām ES valstīm, lai iegūtu zināšanas un pieredzi par publiskā finansējuma uzraudzību, principa ''nenodarīt būtisku kaitējumu'' ieviešanu dzīvē un/vai citiem ar publiska finansējuma uzraudzību un vērtēšanu saistītiem jautājumiem citās valstīs.  PIeredzes apmaiņās dosies 3 pārstāvji no projekta partnerorganizācijām, katrs 1 reizi</t>
  </si>
  <si>
    <t>dalībnieks</t>
  </si>
  <si>
    <t>Principa ''Nenodarīt būtisku kaitējumu (NBK) piemērošanas rekomendāciju izstrāde
(Konkursa nolikuma punkti 1.7.1., 1.7.3., 1.7.4.)</t>
  </si>
  <si>
    <t>Latvijas vides organizācijas uzskata, ka nepieciešams uzlabot principa ''nenodarīt būtisku kaitējumu'' īstenošanu praksē. To plānots panākt izmantojot biedrības "'Zaļā brīvība'', nodibinājuma "'Latvijas Dabas fonds"" un nodibinājuma "" Pasaules Dabas fonds"" līdzšinējo un šajā projektā iegūto pieredzi ANM projektu uzraudībā un vides interešu aizstāvībā.  Projekta ietvaros tiks izstrādātas rekomendācijas principa ''nenodarīt būtisku kaitējumu'' metodoloģijas un uzraudzības procedūru pilnveidošanai balstoties uz konkrētiem piemēriem no organizāciju pieredzes darbā ar DNSH izvērtējumiem un starptautiskās informācijas apmaiņas.  Rekomendācijas tiks sagatavotas analizējot labās prakses piemērus, tos pielāgojot LR normatīvajiem aktiem un balstoties uz starptautiskajām rekomendācijām (ES, CEE Bankwatch u.c.). Izvērtējuma ietvaros veiks ekspertu intervijas, lai noskaidrotu, kāda ir Latvijas lēmumupieņēmēju un ierēdņu izpratne par šo principu un tā pielietošanu. Tiks izvērtētas veiksmes un kļūdas un piedāvāti uzlabojumi dažādām investīcijām Latvijā.   Rekomendāciju izstrādi vadīs biedrība ''Zaļā Brīvība'' - projekta partneris, kuram līdz šim ir vislielākā pieredze publiskā finansējuma uzraudzībā.  Rekomendāciju izstrādē piedalīsies arī projekta partneri LDF un PDF.</t>
  </si>
  <si>
    <t>dokuments</t>
  </si>
  <si>
    <t>Ziņojuma izstrāde</t>
  </si>
  <si>
    <t>Projekta partnera ''Zaļā Brīvība'' vadībā tiks izstrādāts ziņojums ar rekomendācijām principa  ''nenodarīt būtisku kaitējumu'' metodoloģijas un uzraudzības mehānisma pilnveidošanai.  Ziņojuma izstrādes gaitā analizēs labās prakses piemērus, tos pielāgojot LR normatīvajiem aktiem un balstoties uz starptautiskām rekomendācijām (ES, CEE Bankwatch, u.c.).  Izvērtējuma ietvaros veids ekspertu intervijas, lai noskaidrotu kāda ir Latvijas lēmumpieņēmēju un ierēdņu izpratne par šo principu un tā pielietošanu.</t>
  </si>
  <si>
    <t>Ieinteresēto pušu semināri</t>
  </si>
  <si>
    <t>Pēc rekomendāciju izstrādes projekta partneri organizēs divus seminārus iesaistītajām pusēm (ministriju darbinieki, pašvaldības, nvo, u.c.).  Semināru mērķis - skaidrot NBK principa būtību un nepieciešamību, kā arī iepazīstināt ar projekta laikā izstrādātajām rekomendācijām.  Seminārs (apm. 4h) notiks klātienē, uz katru tiks uzaicināti vismaz 15 pārstāvji no augstāk minēto iesaistīto pušu grupām.</t>
  </si>
  <si>
    <t>Interešu pārstāvniecība (konkursa nolikumā 1.7.2., 1.7.8.)</t>
  </si>
  <si>
    <t>Projekta ietvaros partneri tiksies ar lēmumpieņēmējiem, ierēdzņiem un citām iesaistītajām pusēm, lai skaidrotu NBK principu un diskutētu par tā ieviešanu dažādos investīciju projektos. Projekta partneri piedalīsies projekta laikā notiekošanās ES fondu Uzraudzības komitejas sēdēs, kurās tiks skarta ANM plāna ieviešana.</t>
  </si>
  <si>
    <t>tikšanās reizes</t>
  </si>
  <si>
    <t>Tikšanās ar lēmumu pieņēmējiem</t>
  </si>
  <si>
    <t>Projekta partneri tiksies ar lēmumpieņēmējiem, ierēdņiem un citām iesaistītajām pusēm, lai skaidrotu NBK principu un diskutētu par tā ieviešanu dažādos ANM investīciju projektos.  Plānotas vismaz 4 tikšanās projekta laikā.</t>
  </si>
  <si>
    <t>Līdzdalība ES fondu Uzraudzības komitejas sēdēs</t>
  </si>
  <si>
    <t>Projekta partneri piedalīsies projekta laikā notiekošajās ES fondu Uzraudzības komitejas sēdēs, kurās tiks skarta ANM plāna ieviešana.  Projekta partneru merķis - sekot līdzi NBK principa pielietošanai ANM projektos, pievēršot Uzraudzības komitejas dalībnieku uzmanību šī principa nozīmīgumam un reālam pielietojumam attiecībā uz investīciju projektiem Latvijā.</t>
  </si>
  <si>
    <t>Uzraudzības komitejas sēde</t>
  </si>
  <si>
    <t>Informācijas un publicitātes un informācijas izplatīšanas pasākumi
(konkursa nolikumā 1.7.5.)</t>
  </si>
  <si>
    <t>Projekta laikā partnerorganizācijas komunicēs sociālajos tīklos, gatavos analītisku saturu masu medijiem, kā arī izziņos pasākumus un ziņojuma gatavošanas gaitā vai rezultātā atklāto ar preses relīzēm.  Komunikācija būs gan par pašu ziņojumu ,  gan ar mērķi plašāku sabiedrību iepazīstināt ar principu ''nenodarīt būtisku kaitējumu'' un tā pielietošanu Latvijā.</t>
  </si>
  <si>
    <t>satura vienība</t>
  </si>
  <si>
    <t>Ziņas sociālajos medijos</t>
  </si>
  <si>
    <t>Visi projekta partneri projekta laikā informēs sabiedrību par galvenajām projekta aktivitātēm, regulāri ievietojot ziņas savos sociālo mediju kanālos</t>
  </si>
  <si>
    <t>satura vienības sociālajos tīklos</t>
  </si>
  <si>
    <t>Analītisks saturs masu medijos</t>
  </si>
  <si>
    <t>Lai veicinātu padziļinātu izpratni par sabiedrības iesaisti publiskā finansējuma uzraudzībā, kā arī principa ''nenodarīt būtisku kaitējumu'' būtību un piemērošanu, katrs projekta partneris sagatavos divas analītiskas satura vienības masu medijiem (raksti, intervijas, līdzdalība diskusiju raidījumos).</t>
  </si>
  <si>
    <t>Projekta laikā tiks izsūtīti preses paziņojumi par informāciju par investīciju projektiem un NBK principu, kas kļuvuši zināmi ziņojuma gatavošanas gaitā   Ja radīsies nepieciešamība celt trauksmi par principa ''nenodarīt būtisku kaitējumu'' klaju ignorēšanu vai pārkāpšanu,  būs preses paziņojumi veltīti šādai pētniecības procesa laikā atklātai situācijai.</t>
  </si>
  <si>
    <t>preses paziņojumi</t>
  </si>
  <si>
    <t>Projekta vadība
(konkursa nolikumā 1.7.6.)</t>
  </si>
  <si>
    <t>Projekta vadību nodrošinās vadošais partneris Latvijas Dabas fonds.  Projekta vadītājs koordinēs projektu partneru darbu, nodrošinās, ka projekta aktivitātes notiek plānotajā laikā, ievērojot plānoto budžetu un atbilstoši līguma saistībām.  Koordinācija projektu partneru starpā notiks ar regulārām attālinātām vai klātienes sanāksmēm, kā arī ar ad hoc sanāksmēm atbilstoši projekta aktivitāšu vajadzībām. Regulārās sanāksmes notiks vismaz reizi trijos mēnešos.   Projekta vadītājs sadarbībā ar finansu asistentiem no katras partnerorganizācijas nodrošinās laicīgu un kvalitatīvu atskaišu sagatavošanu, kā arī kontraktēs un sadarbosies ar neatkarīgu revidentu, kas veiks projekta auditu.</t>
  </si>
  <si>
    <t>dokumenti</t>
  </si>
  <si>
    <t>Projekta audits
(Konkursa nolikums 1.7.7.)</t>
  </si>
  <si>
    <t>Projekta finansējuma izlietojumu pārbaudīs neatkarīgs revidents, atbilstoši noslēgtā līguma nosacījumiem.</t>
  </si>
  <si>
    <t>Dalība ES fondu uzraudzības komitejās</t>
  </si>
  <si>
    <t>Finansējuma saņēmējs un sadarbības partneri regulāri piedalīsies 11 ES fondu finansējuma izlietojuma uzraudzības komitejās, kā arī to darba grupās. Šīs darbības ietvaros tiks nodrošināta gan dalība sēdēs, gan gatavošanās tām. Tāpat šīs darbības ietvaros tiks veikta informācijas pieprasījumu sūtīšana fonda administratoriem, kā arī nepieciešamības gadījumā arī pārliecināšanās klātienē par pienācīgu ES fondu ieviešanu.</t>
  </si>
  <si>
    <t>ES fondu uzraudzības komitejas/apakškomitejas</t>
  </si>
  <si>
    <t>NVO tīklošanās pasākumi par ES fondu uzraudzību</t>
  </si>
  <si>
    <t>Regulāras projektā iesaistīto NVO sanāksmes (periodiskums: reize divās/trīs nedēļās divu gadu garumā), lai:
1) apspriestu un risinātu ar ES fondu uzraudzību  saistītās problēmas, 
2) dalītos ar pieredzi ES fondu uzraudzībā, 
3) apzinātu vajadzības pēc padziļinātākas ekspertīzes piesaistes vai apmācībām šī projekta ietvaros,
4) organizētu kopējos un saskaņotu katra partnera atsevišķos publicitātes pasākumus kontekstā ar ES fondu uzraudzību.</t>
  </si>
  <si>
    <t>35</t>
  </si>
  <si>
    <t>Tīklošanās pasākumu skaits</t>
  </si>
  <si>
    <t>Lai uzlabotu iesaistīto NVO kapacitāti ES fondu uzraudzībā, projekta ietvaros iesaistītajām organizācijām tiks piedāvātas vismaz astoņas apmācības par dažādu ES fondu vadību un katra šī fonda specifiku, kuru ietvaros attiecīgā fonda ieviesēji Latvijas publiskajā pārvaldē tiks aicināti NVO stāstīt un padziļināti atbildēt uz jautājumiem par attiecīgā fonda vadību un ieviešanu. 
Tāpat projekts plāno sadarboties ar Eiropas Komisiju, aicinot arī tās ekspertus palīdzēt apmācīt NVO par to, kā labāk uzraudzīt ES fondu izlietojumu: kādi ir šiem mērķiem piemērotākie instrumenti. Uz šīm apmācībām tiks aicinātas arī citas attiecīgās nozares NVO vai tēmas interesenti no pilsoniskās sabiedrības (kas nav projekta oficiālie partneri). 
Dažas no apmācībām novadīs paši projekta partneri, balstoties uz savu iepriekšējo pieredzi ES fondu uzraudzībā.</t>
  </si>
  <si>
    <t>Apmācību pasākumi iesaistītajām NVO</t>
  </si>
  <si>
    <t>Dalība diskusijās/konferencēs un to organizēšana par ES fondu uzraudzību</t>
  </si>
  <si>
    <t>Lai ļautu publiskajai pārvaldei un Eiropas Komisijai labāk apzināties NVO kā fondu uzraugu vērtību, projektā iesaistītie partneri atsauksies valsts pārvaldes un Eiropas Komisijas lūgumiem dalīties ar savu pieredzi dažādos publiskos un nepubliskos pasākumos par ES fondu uzraudzību. Piemēram, tās varētu būt konferences par konkrētu fondu ieguldījumiem Latvijā. 
Tāpat projektā iesaistītie partneri arī paši iniciēs diskusijas (publiskas un nepubliskas) vismaz ar pieciem Latvijas plānošanas reģioniem.</t>
  </si>
  <si>
    <t>Dalība diskusijās</t>
  </si>
  <si>
    <t>Metodiskas vadlīnijas Finanšu ministrijai un Valsts Kancelejai par NVO jēgpilnu un efektīvu iesaisti ES fondu uzraudzībā</t>
  </si>
  <si>
    <t>Lai palielinātu projekta ilgtermiņa ietekmi, padarītu to ilgtspējīgāku, projekta ietvaros, balsoties uz projektā gūto pieredzi, tiks izstrādātas metodiskas vadlīnijas Finanšu ministrijai un Valsts Kancelejai par to, kā ES fondu uzraudzībā: 1) jēgpilnāk iesaistīt NVO; 2) kā palielināt informācijas pieejamību un atklātību par ES fondu izlietošanu.
Šādi šīs iestādes iegūs šobrīd tām trūkstošās zināšanas par NVO iesaisti ES fondu uzraudzībā.</t>
  </si>
  <si>
    <t>Metodiskas vadlīnijas</t>
  </si>
  <si>
    <t>Labās prakses apkopojums un ieteikumi Eiropas Komisijai par Latvijas NVO pieredzi ES fondu uzraudzībā</t>
  </si>
  <si>
    <t>Projekts apkopos tā ietvaros gūtos atziņas tam, lai Eiropas Komisijai sniegtu labāku priekšstatu par to, kā NVO var palīdzēt uzraudzīt ES fondu izlietošanu. Paredzams, ka šis labās prakses apkopojums var kalpot par pamudinājumu Eiropas Komisijai nodrošināt atbalstu līdzīgām NVO aktivitātēm arī nākotnē un citās valstīs.</t>
  </si>
  <si>
    <t>Labās prakses apkopojums un ieteikumi</t>
  </si>
  <si>
    <t>Metodiskais materiāls Latvijas NVO, kuras iesaistās ES fondu uzraudzības komitejās</t>
  </si>
  <si>
    <t>Lai palielinātu projekta ilgtermiņa ietekmi, projekts izveidos metodisko materiālu, kas būs noderīga jebkurai Latvijas NVO, kura jau ir iesaistījusies vai plāno iesaistīties ES fondu uzraudzībā. Šis metodiskais materiāls iekļaus projekta ietvaros uzkrātās zināšanas un pieredzi tam, lai NVO caur uzraudzības komitejām spētu ES fondus uzraudzīt efektīvāk.</t>
  </si>
  <si>
    <t>Metodiskais materiāls</t>
  </si>
  <si>
    <t>8.</t>
  </si>
  <si>
    <t>Papildus ekspertu piesaiste</t>
  </si>
  <si>
    <t>Projektā pēc vajadzības tiks nodrošināta arī papildus ekspertu piesaiste (nav saistīti ar projekta partneriem vai valsts institūcijām), kas nepieciešamības gadījumā palīdzēs projekta partneriem labāk saprast savas iespējas uzraudzīt ES fondu izlietošanu (piemēram, šie eksperti piedalīsies kā lektori apmācībās,  palīdzēs saprast konkrētu fondu specifiku).</t>
  </si>
  <si>
    <t>eksperti, kas nav saistīti ar projekta organizācijām un nav valsts iestāžu darbinieki</t>
  </si>
  <si>
    <t>9.</t>
  </si>
  <si>
    <t>Informācijas un publicitātes un informācijas izplatīšanas pasākumi</t>
  </si>
  <si>
    <t>Projekta partneri informēs sabiedrību un NVO-MK Memoranda padomi par to, kā tiek veikta ES fondu uzraudzība, kā arī ar to saistītajām problēmām. Šobrīd sabiedrībai trūkst informācijas par ES fondu pārraudzību, tādēļ šādi šī trūkstošās informācijas problēma tiks risināta. 
Projekta partneri informāciju par šo projektu ieliks savās mājaslapās, kā arī izplatīs saviem biedriem vai saviem atbalstītājiem (piemēram, caur informatīvām vēstkopām tādām organizācijām, kas šādi informē savus biedrus).
Tāpat projekta partneri apkopos informāciju par savu pieredzi, uzraugot ES fondus, un projekta būtiskākos secinājumus nosūtīs plašsaziņas līdzekļiem 2024. un 2025.gadā divas nedēļas pirms 9.maija (Eiropas dienas), lai plašsaziņas līdzekļi, ja tie to vēlas, uz Eiropas dienu varētu veidot analītiskus sižetus un rakstus par ES fondu ieguldījumiem.
Detalizētāk informācijas un publicitātes pasākumi ir izklāstīti 9.1 un 9.2 apakšpunktos.</t>
  </si>
  <si>
    <t>7</t>
  </si>
  <si>
    <t>partneru mājaslapas, kur atrodams izklāsts par projektu</t>
  </si>
  <si>
    <t>9.1.</t>
  </si>
  <si>
    <t>Publiskie komentāri</t>
  </si>
  <si>
    <t>Lai informētu sabiedrību par ES fondu uzraudzību, projekta partneri savos sociālajos tīklos ievietos svarīgāko informāciju par savām ES fondu uzraudzības aktivitātēm. Tāpat projekts paredz gadījumā, ja kāda fonda izlietošanai tiks pievērsta pastiprināta sabiedrības uzmanība, arī projekta partneru komentārus plašsaziņas līdzekļos par šo fondu uzraudzību.</t>
  </si>
  <si>
    <t>50</t>
  </si>
  <si>
    <t>publiski komentāri</t>
  </si>
  <si>
    <t>9.2.</t>
  </si>
  <si>
    <t>Atgriezeniskās saiknes nodrošināšana Memoranda padomei</t>
  </si>
  <si>
    <t>Tie projekta partneri, kuru dalība ES fondu uzraudzības komitejās ir atkarīga no NVO-MK Memoranda Padomes lēmuma, vismaz reizi gadā sniegs atgriezenisko saikni Memoranda Padomei par savām darbībām ES fondu uzraudzīšanā. Šajos rakstiskajos ziņojumos būs arī iekļautas rekomendācijas tam, kā sabiedrības varētu labāk iesaistīties ES fondu uzraudzīšanā.
Tas ir vajadzīgs tam, lai NVO, kuras ir pārstāvētas Memoranda padomē, varētu saņemt atgriezenisko saikni no saviem pārstāvjiem.</t>
  </si>
  <si>
    <t>Projekta ziņojumi Memoranda padomei</t>
  </si>
  <si>
    <t>10.</t>
  </si>
  <si>
    <t>Projekta vadības un īstenošanas nodrošināšana</t>
  </si>
  <si>
    <t>Providus nodrošinās projekta vadību, kā arī projekta juridiskās lietas un grāmatvedību.  Tas nepieciešams tadēļ, lai būtu iespējams koordinēti īstenot šajā projektā iecerētas 9 pamataktivitātes, kā arī tās sasniegtu rezultātu.</t>
  </si>
  <si>
    <t>projekta īstenošana</t>
  </si>
  <si>
    <t>11.</t>
  </si>
  <si>
    <t>Projekta auditēšana</t>
  </si>
  <si>
    <t>Providus šī projekta ietvaros nodrošinās auditu projekta īstenošanas beigās, lai pārliecinātos par projekta izdevumu tiesiskumu un sniegto datu ticamību.</t>
  </si>
  <si>
    <t>auditora ziņojums</t>
  </si>
  <si>
    <t>12.</t>
  </si>
  <si>
    <t>Noorganizēti 2 pasākuma noslēguma pasākumi</t>
  </si>
  <si>
    <t>Attīstības sadarbības finansējuma izvērtēšanas metodikas izstrāde</t>
  </si>
  <si>
    <t>Sadarbojoties visiem iesaistītajiem partneriem, tiks izstrādāta attīstības sadarbības finansējuma izvērtēšanas metodika. Tiks ņemtas vērā OECD definīcijas un rekomendācijas, citu valstu NVO uzraudzības ziņojumu labā prakse, CONCORD AidWatch ziņojumu pieejas, iesaistīto partneru pieredze un ieteikumi. 
Metodikas izstrādei tiks veikta arī padziļināta finansēto projektu pētniecība, pieejamo divpusējo aktivitāšu tabulu izvērtēšana, veiktas intervijas/ komunikācija ar saistītajām pusēm.
Metodika ietvers kvanitatīvos un kvalitatīvos aspektus, tai skaitā, horizontālās prioritātes - cilvēktiesību ievērošana, demokrātija, dzimumu līdztiesība, pilsoniskās sabiedrības līdzdalība, vides ilgtspēja, kā arī klimatu pārmaiņu jautājumi, kuras atbilst arī iesaistīto partneru specifiskajai kompetencei. 
Nepieciešamības gadījumā tiks veikta arī saņēmējvalstu viedokļa izpēte.
Metodika tiks aprobēta ar 2022.gada datiem, taču tiks veidota vispārīga, lai varētu tikt pielietota arī autonomi vēlākos gados. Vienlaikus tiks ņemta vērā resursu ierobežota pieejamība pēc šī projekta beigām, tāpēc metodika tiks radīta reālistiski ieviešama NVO kapacitātes ietvaros.
Iespēju robežās informācijas apkopošanai un analīzei, metodiskajam ietvaram tiks izmantotas tehnoloģiju iespējas.
Metodika tiks apspriesta arī ar Ārlietu ministriju, nodrošinot tās jēgpilna pielietojuma mērķi arī politikas ietvaros.
Projekta partneri iesaistīsies metodikas definēšanā ar savu profesionālo kompetenci, kas ir atbilstoša projekta pieteikumā iekļautajā sadarbības partneru raksturojumā.</t>
  </si>
  <si>
    <t>metodikas dokuments</t>
  </si>
  <si>
    <t>Kapacitātes stiprināšana attīstības sadarbības finansējuma izvērtēšanai</t>
  </si>
  <si>
    <t>Tematiskās mācības un ekspertu piesaiste</t>
  </si>
  <si>
    <t>Tā kā šobrīd tiek aktīvi pārskatītas OAP definīcijas OECD, savukārt Latvijā notiek straujš finansējuma pieaugums, partneru un tēmu papildināšana, ir jāstiprina saturiskā kapacitāte veikt kvalitatīvu izvērtējumu. Ir valstis, kuru nacionālās platformas, kuras ir analogas LAPAS, veic šādus regulārus izvērtējumus un arī īsteno kapacitātes stiprināšanas aktivitātes citām organizācijām, piemēram, Lielbritānijas BOND. Tāpat specifiskās zināšanas piemīt Eiropas konfederācijai CONCORD, kur LAPAS ir biedrs, OECD DAC NVO mehānismam, kur LAPAS līdzdarbojas. Tipiskā prakse ir, ka šādas organizācijas sniedz konsultācijas vai nepiecešamības gadījumā organizē tematiskas mācības. 
Tematiskajām mācībām arī ir papildus efekts plašāka ieguvēju loka veidošanai, kas nav tiešie finansējuma saņēmēji kā projekta partneri, bet arī ievieš attīstības sadarbības projektus, līdz ar to pieteikuma pielikumā norādītais mērķa grupas apjoms ir 20.
Aktivitātei ir ilgtermiņa ietekme uz kopējo kompetences līmeni attīstības sadarbības jomā.
Projekta partneri iesaistīsies nepieciešamo papildus ekspertu definēšanā. Dažiem partneriem, kuriem ir specifikāka komptence attīstības sadarbības jomā, ir deleģēti arī finanšu resursi papildus ekspertu piesaistei.</t>
  </si>
  <si>
    <t>Līdzdalība starptautiskajos pasākumos</t>
  </si>
  <si>
    <t>Līdzdalība starptautiskajos pasākumos ir nozīmīga kapacitātes stiprināšanas darbība finansējuma uzraudzībai. Piemēram, Eiropas attīstības dienās, kas katru gadu notiek Briselē, tiek apspriestas finansējuma tendences, kvalitātes paaugstināšanas aspekti un citas tēmas. Tāpat CONCORD darba grupas ir svarīgs pastāvīgs sadarbības veids kopējā attīstības sadarbības finansējuma uzraudzības kvalitātes paaugstināšanai, tai skaitā, specifiski Aidwatch ziņojuma izstrādei. Arī OECD DAC organizē specifiskus pasākumus NVO. Tāpat tiek izstrādātas kopīgas pozīcijas gan Latvijas, gan Eiropas līmenī.
Pasākumi notiek gan klātienē, gan attālināti. Ar pasākumiem tiek izprastas arī darba sanāksmes. 
Pasākumu skaits projekta īstenošanas laikā var mainīties, taču tas netiks samazināts.
Dalībai šādos pasākumos ir ilgtermiņa ietekme, jo tiek paaugstināts sociālais kapitāls NVO, veidotas jaunas starptautiskās partnerības, sekmēts Latvijas pozitīvais tēls un pārstāvība ES līmenī.
Projekta partneri katrs piedalīsies vismaz vienā pasākumā, tam ir deleģēti ar finanšu resursi katram partnerim.</t>
  </si>
  <si>
    <t>Uzraudzības ziņojumu izstrāde</t>
  </si>
  <si>
    <t>2024.un 2025.gadā tiks izstrādāti OAP ziņojumi, kas tiks pieskaņoti CONCORD AidWatch procesam, veidojot padziļinātus nacionālos ziņojumus. Plānots, ka katrs no ziņojumiem padziļināti pievērsīsies kādai no tēmām, kas ir aktuāla, piemēram, privātā sektora iesaistei, atbalstam Ukrainai, kādai no horizontālajām prioritātēm.
Ziņojumi ietvers arī padziļinātu konkrētu projektu izpēti kā gadījumu analīzi.
Ziņojumu noslēgumā tiks iekļautas rekomendācijas attīstības sadarbības finansējuma uzlabošanai.
Ziņojumu izstrādei ir ilgtermiņa ietekme, jo organizācijas, kas būs līdzdarbojušās un paaugstinājušas savu kompetenci, varēs īstenot līdzīgas darbības ar mazāk reusrsiem tālākos gados.
Tāpat paša attīstības sadarbības finansējuma kvalitātes paaugstināšanai ir ilgtermiņa ietekme gan uz Latvijas, gan saņēmējvalstu mērķa grupām.
Projekta partneru eksperti iesaistīsies ziņojumu izstrādē, tas ir viens no viņiem deleģētajiem uzdevumiem ar līgumu un atbilstošiem finanšu resursiem.</t>
  </si>
  <si>
    <t>ziņojumi</t>
  </si>
  <si>
    <t>Rekomendāciju ieviešanas uzraudzība</t>
  </si>
  <si>
    <t>Diskusijas ar lēmumpieņēmējiem</t>
  </si>
  <si>
    <t>aktivitātes</t>
  </si>
  <si>
    <t>Atzinumu un pozīciju sagatavošana</t>
  </si>
  <si>
    <t>Projekta komunikācija</t>
  </si>
  <si>
    <t>Projekta aktivitāšu komunikācija</t>
  </si>
  <si>
    <t>Projekta aktivitāšu komunikācija ietver sevī daudzveidīgas informācijas sniegšanu pirms aktivitāšu norises, kā arī pēckomunikāciju, skaidrojot, kā tās var lietot projektā tieši neiesaistītās organizācijas, kāpēc projekts ir vajadzīgs. Tai ir arī nozīme kopējā jomas komunikācijā, veidojot izpratni par attīstības sadarbības finansējumu un pašas sabiedrības kompetentu uzraudzību resursu tēriņiem ilgtermiņā. Tā kā attīstības sadarbība nav plaši pazīstama joma, tad šādai plašai ārējai komunikācijai ir liela nozīme.
Komunikācijā tiks izmantoti visu partneru sociālo tīklu konti, tā sasniedzot daudzveidīgas auditorijas - privāto sektoru, jauniešus, pārvaldes institūcijas, kā arī starptautiskos partnerus.
LAPAS tipiskā līdzīgos projektos sasniedzamā auditorija kopā ir vismaz 200 tūkstoši vienību.
Komunikācijā tiks izmantota projekta un LAPAS vizuālā identitāte. Īpaša nozīme tiks veltīta video izstrādei, kas ir mūsdienīga komunikācijas forma. 
Piemērus projektu komunikācijai var aplūkto LAPAS profilos FB, twitter, Instagram
Projekta partneri piedalīsies komunikācijas īstenošanā caur saviem sociālajiem tīkliem un citiem formātiem pēc vajadzības.</t>
  </si>
  <si>
    <t>36</t>
  </si>
  <si>
    <t>informācijas vienības</t>
  </si>
  <si>
    <t>Projekta kopīgā komunikācija</t>
  </si>
  <si>
    <t>Projekta kopīgā komunikācija ietver informācijas sniegšanu par projektu - izveidotas relevantas sadaļas LAPAS un partneru mājas lapās, izplatīta informācija ziņu lapās - LAPAS, LPA, NVO centrs, kā arī starptautisko partneru ziņu lapās.
Šādas informācijas sniegšana nodrošinās projekta kopīgo redzamību.
Projektam tiks izveidota arī vizuālā identitāte, kas ieturēta LAPAS grafiskās identitātes stilā. Tas palīdzēs veikt vienotu, efektīvu un atpazīstamu komunikāciju.
Projekta komunikācija plānota uzsākšanas, noslēguma fāzēs, kad nepieciešams sniegt vispusīgu informāciju.
Pārējās projekta fāzēs tiks veikta aktivitāšu komunikācija.
Projekta kopīgajai komunikācijai ir ilgtermiņa ietekme, jo tā dod iespēju uzglabāt arī informāciju par projektu plašākos informācijas kanālos.
Projekta partneri piedalīsies projekta kopējās komunikācijas izstrādē, daži no tiem arī padziļinātā apjomā ar atsevišķiem finanšu resursiem, kur to kompetence ir atbilstoša.</t>
  </si>
  <si>
    <t>Projekta koordinācija</t>
  </si>
  <si>
    <t>Projekta administratīvā, finanšu un saturiskā koordinācija ir plaši aprakstīta šī pieteikuma sadaļā "Īstenošanas plāns". 
Visi projekta partneri piedalās projekta sanāksmēs, risku vadības procesos, tai skaitā, ar savu specisiko administratīvo kompetenci tā uzlabojot projekta īstenošanas kvalitāti.
Projekta partneri piedalīsies projekta koordinācijas sanāksmēs.</t>
  </si>
  <si>
    <t>Balstoties uz dokumentu analīzi, Izpildītājs identificēs: 
a.	Kādas darbības (outputs) tika īstenotas atbalstītajos projektos.
b.	Kādi bija plānotie un sasniegtie atbalstīto darbību (outputs) rezultatīvie rādītāji.
c.	Kādi apsvērumi/faktori ietekmēja darbību plānošanu un sasniegtos rezultātus.</t>
  </si>
  <si>
    <t>B 1. Projekta iesniegumā ietvertā (-ās) atbalstāmās darbības</t>
  </si>
  <si>
    <t>Lūdzu, atzīmējiet ar X vienu darbības virzienu vai vairākus, uz kuru(-iem) attiecas projekts (atzīmēto darbību skaits neietekmē projekta novērtējumu):</t>
  </si>
  <si>
    <t>finansējuma saņēmēja un sadarbības partneru ekspertu piesaiste</t>
  </si>
  <si>
    <t>finansējuma saņēmēja un sadarbības partneru dalība apmācībās, semināros, konferencēs, diskusijās, darba grupās, pieredzes apmaiņas vizītēs, tostarp ārvalstīs, stažēšanās pasākumos, informatīvos pasākumos un līdzdalības platformās valsts, pašvaldību un starptautiskā līmenī vai to organizēšana</t>
  </si>
  <si>
    <t>finansējuma saņēmēja un sadarbības partneru dalība NVO tīklošanās pasākumos un to organizēšana</t>
  </si>
  <si>
    <t>metodiku, rokasgrāmatu, stratēģiju, vadlīniju, ieteikumu, instrukciju, informācijas apkopojumu, aptauju, analītisko aprakstu, atzinumu un viedokļu apkopojumu izstrāde un atbalsta sniegšana organizācijām to darbības uzsākšanai investīcijas mērķa jomās</t>
  </si>
  <si>
    <t>informācijas un publicitātes nodrošināšana</t>
  </si>
  <si>
    <t>projekta vadības un projekta īstenošanas nodrošināšana</t>
  </si>
  <si>
    <t>1.7.</t>
  </si>
  <si>
    <t>projekta izdevumu tiesiskuma un sniegto datu ticamības revīzijas nodrošināšana, ko veic finansējuma saņēmēja iekšējais auditors vai neatkarīgs revidents, lai pārliecinātos par projekta ietvaros veikto izmaksu pamatotību, t.sk., ka nav konstatējamas pazīmes par pieļautu interešu konflikta, dubultfinansējumu, korupcijas un krāpšanas situāciju projektā, kā arī sasniegto rezultātu atbilstību projektā plānotajam</t>
  </si>
  <si>
    <t>1.8.</t>
  </si>
  <si>
    <t>finansējuma saņēmēja un sadarbības partneru dalība ārvalstu investīciju un valsts budžeta finansējuma izlietojuma uzraudzības platformās pašvaldības vai nacionālā līmenī (piemēram, integritātes paktu aktivitātes)</t>
  </si>
  <si>
    <t>1.tematiskais virziens</t>
  </si>
  <si>
    <t>2.tematiskais virziens</t>
  </si>
  <si>
    <t>Klasifikācija</t>
  </si>
  <si>
    <t>revīzija</t>
  </si>
  <si>
    <t>Organizācija</t>
  </si>
  <si>
    <t>Publicitāte - podkāsts</t>
  </si>
  <si>
    <t>Publicitāte - informatīvie materiāli</t>
  </si>
  <si>
    <t>Publicitāte - sociālie tīkli</t>
  </si>
  <si>
    <t>Publicitāte - preses relīzes</t>
  </si>
  <si>
    <t>Publicitāte - sociālie tīkli, mediji</t>
  </si>
  <si>
    <t>Publicitāte - sociālie tīkli, mājaslapa</t>
  </si>
  <si>
    <t>Publicitāte - drukātajos medijos</t>
  </si>
  <si>
    <t>Publicitāte - informatīvā kampaņa</t>
  </si>
  <si>
    <t>Publicitāte - mājaslapa</t>
  </si>
  <si>
    <t>Publicitāte - ziņu lapa (elektorniska)</t>
  </si>
  <si>
    <t>Publicitāte - video</t>
  </si>
  <si>
    <t>Publicitāte - mediji</t>
  </si>
  <si>
    <t>Publicitāte - mājaslapas, ziņu lapas</t>
  </si>
  <si>
    <t>Dokuments - Modelis</t>
  </si>
  <si>
    <t>Dokuments - mentoru programma</t>
  </si>
  <si>
    <t>Dokuments - apmācību programma (pilnveide)</t>
  </si>
  <si>
    <t>Dokuments - dažādi</t>
  </si>
  <si>
    <t>Dokuments - monitorings</t>
  </si>
  <si>
    <t>Dokuments - ceļa kartes</t>
  </si>
  <si>
    <t>Dokuments - programma</t>
  </si>
  <si>
    <t>Dokuments - pētījums</t>
  </si>
  <si>
    <t>Dokuments - stratēģija</t>
  </si>
  <si>
    <t>Dokuments - vadlīnijas</t>
  </si>
  <si>
    <t>Dokuments - Rokasgrāmata</t>
  </si>
  <si>
    <t>Dokuments - Rekomendācijas</t>
  </si>
  <si>
    <t xml:space="preserve">Dokuments - Ziņojums </t>
  </si>
  <si>
    <t>Dokuments - labās prakses apkopojums</t>
  </si>
  <si>
    <t>Dokuments - metodiskais materiāls</t>
  </si>
  <si>
    <t>Dokuments - izvērtēšanas metodika</t>
  </si>
  <si>
    <t>Dokuments - atzinumi</t>
  </si>
  <si>
    <t>Plānotais Skaits</t>
  </si>
  <si>
    <t>Plānotais - Mērvienība</t>
  </si>
  <si>
    <t>Faktiskais Skaits</t>
  </si>
  <si>
    <t>Faktiskais - Mērvienība</t>
  </si>
  <si>
    <t>Sasniegšanas pakāpe (vairāk vai mazāk no plānotā)</t>
  </si>
  <si>
    <t>blank</t>
  </si>
  <si>
    <t>Diskusijas/darba grupas</t>
  </si>
  <si>
    <t>Modeļa pilotēšana</t>
  </si>
  <si>
    <t>Izglītošana</t>
  </si>
  <si>
    <t>Rīka izstrāde</t>
  </si>
  <si>
    <t>ārvalstu pieredzes apmaiņas brauciens</t>
  </si>
  <si>
    <t>Apmācības</t>
  </si>
  <si>
    <t>Konferences organizēšana</t>
  </si>
  <si>
    <t>Publicitāte - sociālie tīkli, infografiki, video</t>
  </si>
  <si>
    <t>Atbalsta pasākumi</t>
  </si>
  <si>
    <t>Dalība apmācībās, semināros, konferencēs, diskusijās, darba grupās, pieredzes apmaiņas vizītēs, tostarp ārvalstīs, stažēšanās pasākumos, informatīvos pasākumos un līdzdalības platformās valsts, pašvaldību un starptautiskā līmenī vai to organizēšana – vismaz 25 pasākumi galvenajam partnerim, 5 pasākumi katram partnerim (kopumā 40);</t>
  </si>
  <si>
    <t>Tīklošanās pasākumi</t>
  </si>
  <si>
    <t>Uzraudzība - dokumentu izstrāde</t>
  </si>
  <si>
    <t>Interešu pārstāvība - dialogs ar lēmumu pieņēmējiem, politikas veidotājiem</t>
  </si>
  <si>
    <t>Tīklošanās pasākumi (t.sk. ārvalstu)</t>
  </si>
  <si>
    <t>Darba grupas</t>
  </si>
  <si>
    <t>Modeļa izstrāde - organizācijas vēstniecību tīkls</t>
  </si>
  <si>
    <t>Publicitāte - sociālie tīkli, video, mediji, infografiki u.c.</t>
  </si>
  <si>
    <t>pieredzes apmaiņas brauciens Latvijā</t>
  </si>
  <si>
    <t>30</t>
  </si>
  <si>
    <t>Diskusijas</t>
  </si>
  <si>
    <t>Dokuments - integritātes paksta īstenošanas plāns pilotprojekts</t>
  </si>
  <si>
    <t>Dokuments - integritātes paksta īstenošanas plāns</t>
  </si>
  <si>
    <t>Pilotēšana</t>
  </si>
  <si>
    <t>Semināri</t>
  </si>
  <si>
    <t>Interešu pārstāvība - dalība sēdēs</t>
  </si>
  <si>
    <t>Diskusijas/konferences</t>
  </si>
  <si>
    <t>Lai sekmētu rekomendāciju ieviešanu, tiks veiktas uzraudzības aktivitātes, prezentējot ziņojumu saistītajām lēmumu pieņemšanas pusēm - Saeimas Ārlietu komisijā, Saeimas Eiropas lietu komisijā, Ārlietu ministrijā, kā arī citos formātos pēc nepieciešamības, piemēram, atsevišķas diskusijas ar saistītajām pusēm. Uzraudzība nodrošinās darbību kontinuitāti un pastāvīgu pilnveidošanu.
Aktivitātē iesaistās visi partneri, savas kapacitātes ietvaros piedaloties šajos pasākumos. Katram ziņojumam plānotas vismaz divas šādas aktivitātes. Starpsektoru diskusijām ir ilgtermiņa ietekme uz politikas īstenošanas kvalitāti, kā arī uzraudzību citos formātos, piemēram, Saeimā, paaugstinot arī citu saistīto pušu uzraudzības kompetenci. Projekta partneri piedalīsies diskusijās ar lēmumu pieņēmējiem.</t>
  </si>
  <si>
    <t>Papildus plānotajiem ikgadējiem ziņojumiem, pastāvīgi tiek virzītas nacionālās pozīcijas, tiesību akti, kā arī citi dokumenti, kas saistīti ar attīstības sadarbības finansēšanu. Tāpat arī citas institūcijas ārpus ĀM gatavo un virza Latvijas un ES līmenī lēmumu projektus, pozīcijas. Iesaiste pastāvīgā interešu aizstāvībā nodrošinās, ka ziņojumos ietvertās rekomendācijas ir ieviestas arī ikdienas lēmumos.
Aktivitātē iesaistīsies visi partneri, atbilstoši savai kompetences jomai, kad tas būs nepieciešams.
Plānots, ka gadā tiks sagatavoti vismaz četri šādi dokumenti, kopā 12 dokumenti.
Šādu dokumentu izstrādei ir ilgtermiņa ietekme, jo tos var izmantot ilgstošākā laika periodā, kā arī pašām pozīcijām par attīstības sadarbības finansējumu visbiežāk ir ilgtermiņa raksturs. Piemēram, saistībā ar atbalstu Ukrainai tiek veidoti mehānismi, kuri turpinās savu darbību vēl ilgi pēc šī projekta beigām. Projekta partneri piedalīsies atzinumu un pozīciju sagatavošanā, atbilstoši savam kompetences apjomam.</t>
  </si>
  <si>
    <t xml:space="preserve"> Atbalsta programmas atbalsta saņēmēju (tostarp partneru) skaits</t>
  </si>
  <si>
    <t>Kopējie Rādītāji: Izglītības vai apmācības dalībnieku skaits (personas)</t>
  </si>
  <si>
    <t>Atbalsta programmas atbalsta saņēmēju (tostarp partneru) skaits</t>
  </si>
  <si>
    <t>Komentāri</t>
  </si>
  <si>
    <t>Kopā 3 organizācijas:
Atbalsta saņēmējs - Biedrība “Bērnu slimnīcas fonds”
Partneri:
1)	Nodibinājums "Dzemdību nama fonds" 
2)	Biedrība "Latvijas Vecmāšu asociācija"</t>
  </si>
  <si>
    <t>Kopā 3 organizācijas:
Atbalsta saņēmējs - Biedrība “Latvijas Bērnu labklājības tīkls ”
Partneri - Nodibinājums "Centrs Dardedze" un Biedrība Latvijas SOS - bērnu ciematu asociācija</t>
  </si>
  <si>
    <t>Projekta pietecēja un tā sadarbības partneru skaits atbilstoši CID atskaites punktam 207.mērķis “Atbalsta programmas saņēmēji”:
Kopā 5 organizācijas:
Atbalsta saņēmējs - Biedrība „Latvijas Jaunatnes padome”
Partneri:
1. Biedrība "Bauskas novada jaunatnes organizāciju partnerība"
2. Biedrība "Latvijas Skautu un gaidu centrālā organizācija"
3. Biedrība "Workout Generation"
4. Biedrība "LOBS"</t>
  </si>
  <si>
    <t>Atbalsta saņēmējs: Nodibinājums “Palīdzēsim.lv” Partneri: Biedrība "Dauna sindroms Latvija" un Biedrība “Latvijas Spina Bifida un Hidrocefālijas biedrība"</t>
  </si>
  <si>
    <t>nav</t>
  </si>
  <si>
    <t>Atbalsta saņēmējs - biedrība “Vidusdaugavas NVO centrs”
Partneri - biedrība "Latvijas senioru kopienu apvienība", biedrība "Kuldīgas Senioru skola", biedrība "Baltā māja", biedrība "Ikšķiles Senioru skola"
No jauna projektam piesaistītas NVO, noslēgti sadarbības līgumi:
1)	Biedrība “Siguldas senioru skola” 
2)	Biedrība “Jelgavas Senioru universitāte”
3)	Biedrība “Ķeipenes Senioru skola”
4)	Biedrība “Krāslavas senioru skola”
5)	Biedrība “Vecmāmiņas.lv”
6)	Biedrība “Dobeles pilsētas pensionāru biedrība”
7)	Biedrība “Jelgavas novada seniori”
8)	Biedrība “Jaunpils reģionālās attīstības centrs RATS”
9)	Biedrība “Madonas Senioru skola “Pie kamīna”</t>
  </si>
  <si>
    <t>Atbalsta saņēmējs - Biedrība “Sabiedrība par atklātību-Delna”
Partneri - Biedrība "Radi Vidi Pats", Ogres novada pilsoniskās sadarbības un attīstības biedrība un nodibinājums "Liepājas Novada fonds"</t>
  </si>
  <si>
    <t>Atbalsta saņēmēji 3 NVO: Nodibinājums "Latvijas Dabas fonds"; Nodibinājums "Pasaules Dabas fonds"; Biedrība "Zaļā Brīvība". Noslēgtie sadarbības līgumi ar partneriem pielikumā.</t>
  </si>
  <si>
    <t>Kopā 7 organizācijas:
Atbalsta saņēmējs: Biedrība "Sabiedriskās politikas centrs PROVIDUS"
Partneri:
1. Biedrība "Latvijas Lauku forums"
2. Biedrība "Alianse Pārnozariskai Ilgtspējīgai Attīstībai"
3. Biedrība "Latvijas Kvalitātes biedrība"
4. Biedrība "Latvijas Sociālās uzņēmējdarbības asociācija"
5. Biedrība "Latvijas Neredzīgo biedrība"
6. Biedrība "Latvijas Vācu savienība"</t>
  </si>
  <si>
    <t>Projekta īstenošanā ir iesaistītas visas 7 organizācijas</t>
  </si>
  <si>
    <t>izvēles pamatojums</t>
  </si>
  <si>
    <t>projekts kā turpinājums citam projektam, tiešā mērķa grupa – viena no tām ar ko strādā BSF. Profesionāļi un eksperti – tie, kuri ikdienā strādā ar meitenēm. Tādēļ mums šajā projektā bija svarīgi savest visas iespējamās puses un plašāka mēroga pārstāvjus pie viena galda, lai mēs saprastu no dažādiem aspektiem, kā meitenēm, tēviem un ģimenes locekļiem varam palīdzēt un kas viņiem ir visnepieciešamākais. Tādēļ arī tas mērķa grupu loks ir tik plašs.</t>
  </si>
  <si>
    <t>seniori kā viena no mērķa grupām. Ar senioru mērķgrupu mēs sākām strādāt vēl pirms šī projekta pieteikuma sagatavošanas. Tajā brīdī pamanījām, ka sabiedrībā arvien vairāk izgaismojas fakti par to, ka sabiedrība noveco – gan Latvijā, gan Eiropā. Līdz ar šo straujo novecošanos valstīs tiek domāts, ko darīt un kā iesākt, lai seniors nejustos ārpus sabiedrības. Apmēram divus gadus pirms pieteikuma gatavošanas iepazinos ar vairākām biedrībām, kas Latvijā jau bija sākušas attīstīt senioru skolu jeb Trešās paaudzes universitāšu tēmu.</t>
  </si>
  <si>
    <t xml:space="preserve">organizācijas mērķa grupa ir jaunieši, un arī projektā tie tika iekļauti kā viena no galvenajām mērķgrupām – jaunieši vecumā no 15 līdz 25 gadiem. Projekta īstenošanā liels uzsvars bija tieši uz partneriem, jo tās ir jaudīgas organizācijas katrā no reģioniem un ir spējīgas aizsniegt jauniešus. Tas noteikti bija kopējs lēmums par to, ko var sasniegt gan ar mūsu aktivitātēm, kur bija Jauno līderu akadēmija un apmācības jauniešiem, gan ar to, ko mūsu partneri savos reģionos organizē. </t>
  </si>
  <si>
    <t>sadarbības partnerus un mērķgrupu mēs izvēlējāmies, vadoties pēc tā, ar ko strādājam ikdienā. Tie ir bērni un jaunieši, kuriem ir dažādas veselības grūtības. Šajā projektā izvēlējāmies koncentrēties tieši uz bērniem ar invaliditāti un jauniešiem līdz 25 gadiem, lai sašaurinātu loku un konkrētāk vērstu uzmanību uz problemātikas risināšanu, jo citādi mēs varētu pārāk izplūst.</t>
  </si>
  <si>
    <t xml:space="preserve">Mēs vispār sākām par šo tēmu domāt tādēļ, ka sabiedrības dažādām mazaizsargātām grupām ir diezgan sarežģīti sevi pārstāvēt. Interešu pārstāvniecības kontekstā šīm grupām nav skaidras zināšanas, resursu vai priekšzināšanu, kādā veidā par savām vajadzībām runāt un kā iesaistīties procesā, kad notiek attiecīgas likumdošanas izmaiņas vai citas iniciatīvas. Līdz šim šo dažādo grupu pārstāvniecība ir notikusi sporādiski. Tas nozīmē - tajā brīdī, kad ir bijuši kaut kādi būtiski jautājumi, atbilstošās nevalstiskās organizācijas mēģina vienoties, kas mums ir kopīgs un kā mēs ejam uz priekšu. Bet bieži vien šis kopdarbs ir bijis ārkārtīgi izaicinošs, jo katrai no mērķa grupām ir ļoti specifiskas vajadzības. </t>
  </si>
  <si>
    <t>Pirmkārt, šī programma kopumā un pats projekts ir vērsts uz interešu aizstāvības darbu. Tas ir tas, ko Latvijas Bērnu labklājības tīkls dara - pārstāv intereses kā lielākā un svarīgākā bērnu labbūtības “lietussarga” organizācija. Bērni ir mūsu mērķa grupa, tāpēc projekts tika plānots atbilstoši prioritātēm. Bērnu labklājības tīkla biedri lielākoties ir citas organizācijas, mums ir 30 biedri. Tās ir vadošās organizācijas, katra savā specifiskākā bērnu labbūtības jomā, un Tīkls ir tas, kas satur lielo bildi kopā. 
Kāpēc NVO un kāpēc lēmumu pieņēmēji? Latvijas Bērnu labklājības tīkls rūpējas par kopējo vidi, lai bērniem Latvijā būtu labi. Tas tiek darīts caur konkrētām iniciatīvām un prioritātēm, kas attiecīgi nosaka darbu ar lēmumu pieņēmējiem. Kopējo vidi, atšķirībā no konkrētiem pakalpojumiem vai mikro risinājumiem, veido normatīvais regulējums, iespējas un finansējuma sadalījums. Tie ir jautājumi, pie kuriem Labklājības tīkls un tieši šis projekts stratēģiski strādā. Lēmumu pieņēmēji ir dažādu līmeņu, bet faktiski mēs esam daudzkārt pārsnieguši plānoto rādītāju (50 lēmumu pieņēmējus). Kontaktā ar viņiem esam nepārtraukti. Katrā progresa pārskatā mēs iekļaujam visas apmeklētās Saeimas komisiju sēdes un citas aktivitātes, kas saistītas ar stratēģisku sekošanu politikas iniciatīvām.
Kādēļ mērķis ir simt NVO? Pirmkārt, Bērnu labklājības tīkls ir biedru organizācija, tāpēc NVO ir mūsu otrā mērķgrupa. Mēs redzam, ka ir ļoti svarīgi stiprināt NVO sektoru, kas darbojas šajā jomā. Pašlaik Bērnu labklājības tīklā ir aptuveni 25 organizācijas un dažas fiziskas personas.</t>
  </si>
  <si>
    <t>mēs kā projekta īstenotāji veicinājām; mums bija skaidrs, ar ko mēs strādāsim. Bija skaidrs, ka mēs iesaistīsim vismaz 500 bērnus pašvērtējuma un viedokļa sniegšanā. Projekta procesā mēs atradām veidu, kā pievienoties Children's Worlds aptaujai, un bērnu aptaujāšana notika klātienes formātā, kas bija ļoti būtiski. Tieši tāpat tas notika ar NVO un lēmumu pieņēmējiem – procesu veicināja tas, ka tika veikts mērķtiecīgs darbs.</t>
  </si>
  <si>
    <t>netiešās mērķa grupas sasniegums - mums nospēlēja par labu sociālo tīklu kampaņa. Ņemot vērā arī to, ka pēdējos gados ir audzis sasniegto cilvēku skaits platformā TikTok, kas 2022. gadā varbūt vēl nebija tik izteikti "uzlikts uz kartes", tas nostrādāja mums par labu, un informācija ļoti ātri un lielos apmēros tika izplatīta visā Latvijā. Mēs redzējām – jo kliedzošāka bija ziņa, ko ievietojām, jo lielāks bija sasniedzamo cilvēku skaits. Mums bija gadījums, kad bijām ielikuši infografiku par kontracepciju un izsargāšanos, un tas bija viens no lielajiem punktiem, kas mūsu sociālos tīklus mazliet uzspridzināja. Arī, protams, no tās saucamās negatīvās puses, no antireklāmas, jo bija ļoti daudz nesaprašanas komentāru – kādēļ mēs vispār par to runājam, ka mēs tikai veicinām to, ka ir okei stāties dzimumdzīvē tik mazā vecumā. Mums bija šīs pāris tēmas, kas bija kā koks ar diviem galiem: no vienas puses mēs informējam un mēģinām sasniegt šo mazaizsargāto sociālo grupu, bet no otras puses – pāris cilvēku ieskatā mēs to veicinām. Jo, ja mēs par to klusējam un nerunājam, tad problēmu it kā nav. Bet mēs zinām, ka tā gluži nav.
Tādas lielas, fundamentālas izmaiņas mums nenācās veikt mērķa grupu sasniegšanā. Lielākās izmaiņas uz augšu bija tieši par mentoriem, jo mentoru programmu mēs iesākām jau iepriekšējā projektā, tajā pirmajā posmā. Tajā iesaistījās cilvēki no dažādām profesijām un ar dažādām interesēm, kuri gribēja palīdzēt. Līdz ar to mēs varējām paplašināt ģeogrāfisko laukumu un piedāvāt šo pakalpojumu meitenēm ne tikai no Rīgas un Pierīgas, bet arī Kurzemē, Vidzemē un Latgalē. Mentoru programma pēc būtības izauga, pateicoties tieši teritoriālajam aspektam - komunikācijas kampaņa mūs "uzlika uz kartes", un parādījās vairākas meitenes no reģioniem.Tad mēs sapratām, ka varam viņas savietot kopā ar mentoriem. 
Globāli mēs novērojām – jo vairāk mēs par šo situāciju runājām (es negribētu to saukt par problēmu), jo lielāku mērķa grupu mēs varējām aptvert. Es saprotu, ka Bērnu slimnīcas fonds noteikti nebūtu pirmā instance, kurā vērstos pašas meitenes vai citi sadarbības partneri, piemēram, sociālie dienesti. Gadījumos, kad ir nepilngadīga grūtniece un viņas dzīves apstākļi nav pietiekami labi – un mums tie stāsti bija absolūti dažādi –, svarīgi ir tas, ka mēs par šīm problēmām runājam no dažādiem aspektiem.</t>
  </si>
  <si>
    <t xml:space="preserve">par Demogrāfisko lietu centru un Latvijas Bāriņtiesu darbinieku asociāciju, ja godīgi, es nezinu – vai tas ir vēsturiski vai kā citādi, bet, kad es atnācu strādāt, viņu vairs "nebija uz lapas". Vai nu tā komunikācija jau iepriekš nebija izveidojusies, vai kā, bet viņi nebija iesaistīti.
</t>
  </si>
  <si>
    <t xml:space="preserve">Veicinošie faktori - gan tēmas aktualitāte, gan arī mērķa grupas atsaucību būtībā. Es nebiju gaidījusi, ka seniori tik ļoti gribēs šajā iesaistīties. Acīmredzot tās ir paaudzes, kuras apzinās, ka būšana sabiedrībā ir vērtība. Viņi saprot – lai būtu sabiedrībā, tas savā ziņā ir jānopelna pašiem, iesaistoties un esot aktīviem. Uz jebkuru aktivitāti, kuru mēs izsludinājām, pieteikšanās notika gandrīz momentāni. Pat pēc projekta noslēguma, satiekoties, mums jautā: "Kāpēc mēs nebijām tur ielūgti?". Būtībā projekta laikā mums pievienojās tie, kas paši sadzirdēja un saklausīja, kā arī tie, kurus partneri bija uzrunājuši. Taču tā nebija, ka visi gribētāji uzreiz pievienojās. To mēs redzam arī tagad – projekta laikā nodibinājām jaunu biedrību, Latvijas Trešās paaudzes universitāšu asociāciju. Šobrīd esam uzņēmuši jau divus jaunus biedrus un vēl divi stāv rindā. Tā interese nebeidz beigties. Jā, tas tiešām bija tāds pārsteigums.
Atsaucība bija liela, bet bija arī diezgan straujš izpratnes pieaugums. </t>
  </si>
  <si>
    <t xml:space="preserve">Projekta īstenošanā liels uzsvars bija tieši uz partneriem, jo tās ir jaudīgas organizācijas katrā no reģioniem un ir spējīgas aizsniegt jauniešus. </t>
  </si>
  <si>
    <t xml:space="preserve">Neskatoties uz augsto sniegumu – cilvēku un organizāciju dalība reģionālajos pasākumos ir tieši atkarīga no saskatāmās pievienotās vērtības. Nepieciešamība mērot attālumu starp pilsētām tika identificēta kā šķērslis, ja dalībnieki nesaskata tūlītēju jēgu vai praktisku ieguvumu no konkrētās tīklošanās aktivitātes.
Vienā no reģioniem projekta laikā mēs mainījām partneri, jo diemžēl sadarbība neveidojās tā, kā gribētos. </t>
  </si>
  <si>
    <t xml:space="preserve">Projekta uzsākšana bija ārkārtīgi izaicinoša. Mēs sniedzām projektu ar vienu tvērumu un aprēķiniem, bet palikām pēdējie zem svītras, un attiecīgi pieejamais finanšu apjoms bija būtiski mazāks. Tajā brīdī mums nācās domāt, vai vispār varam startēt un kā mazināt tvērumu.
Turklāt atkal parādījās tas, ka katrai mērķgrupai ir specifiskas vajadzības.
Mēs piedzīvojām vairākus satricinājumus, kas saistīti ar mērķa grupām, un izveidojām komunikācijas kanālus, lai spētu operatīvi reaģēt ar kopīgiem redzējumiem un iesniegumiem. </t>
  </si>
  <si>
    <t>Sadarbības partneru kompetences un kontakti bija neaizvietojami – bez tiem šo projektu īstenot nebūtu bijis iespējams.</t>
  </si>
  <si>
    <t xml:space="preserve">sadarbības partnerus un mērķgrupu mēs izvēlējāmies, vadoties pēc tā, ar ko strādājam ikdienā. Tādēļ arī par sadarbības partneriem tika izvēlētas konkrētas biedrības, mēs pazīstam šīs biedrības un arī mērķa grupu intereses – mums tās ir ļoti izteikti kopīgas. </t>
  </si>
  <si>
    <t>Vispārējais mērķis</t>
  </si>
  <si>
    <t>Konkrētie mērķi</t>
  </si>
  <si>
    <t>Darbības</t>
  </si>
  <si>
    <t>Ieguldījumi</t>
  </si>
  <si>
    <t>Stiprināt sabiedrības vismazāk aizsargāto grupu interešu pārstāvniecību sociālās drošības jomā pilsoniskajā dialogā ar publisko pārvaldi un lēmumu pieņēmējiem, kā arī nodrošināt sabiedrības interešu uzraudzību un ievērošanu attiecībā uz ārvalstu investīciju un valsts budžeta finansējuma izlietojumu, sākot no nozīmīgu valsts mēroga investīciju projektu plānošanas un ieviešanas un beidzot ar lokālu vietējo pašvaldību attīstības projektu un iniciatīvu īstenošanu iedzīvotāju labklājības un tautsaimniecības attīstības nodrošināšanai.</t>
  </si>
  <si>
    <t xml:space="preserve">"Sabiedrības vismazāk aizsargāto grupu interešu pārstāvniecība sociālās drošības jomā" </t>
  </si>
  <si>
    <t>"Sabiedrības interešu uzraudzība attiecībā uz ārvalstu investīciju un valsts budžeta finansējuma izlietojumu"</t>
  </si>
  <si>
    <t xml:space="preserve">Eiropas Savienības Atveseļošanas un noturības mehānisma plāna 6.komponentes “Likuma vara” reformu un investīciju virziena 6.3. “Publiskās pārvaldes modernizācija” reformas 6.3.1. “Publiskās pārvaldes modernizācija” 6.3.1.4.i. investīcija “Nevalstisko organizāciju izaugsme sociālās drošības pārstāvniecībā un sabiedrības interešu uzraudzībā” </t>
  </si>
  <si>
    <t xml:space="preserve">atbalstītas vismaz 15 NVO vismazāk aizsargāto grupu interešu pārstāvniecībai sociālās drošības jomā </t>
  </si>
  <si>
    <t>atbalstītas vismaz 15 NVO sabiedrības interešu uzraudzības jomā attiecībā uz ārvalstu investīciju un valsts budžeta finansējuma izlietojumu</t>
  </si>
  <si>
    <t xml:space="preserve">Primārā izpēte </t>
  </si>
  <si>
    <t>Cilvēki/ Personāls</t>
  </si>
  <si>
    <t>Aprīkojums (t.sk. telpu noma, sistēmu abonēšana (zoom piemēram), telpu iekārtošana)</t>
  </si>
  <si>
    <r>
      <t xml:space="preserve">Sadarbības partneri </t>
    </r>
    <r>
      <rPr>
        <sz val="10"/>
        <color theme="0"/>
        <rFont val="Calibri"/>
        <family val="2"/>
      </rPr>
      <t>(skaits, kompetence, loma, iesaiste u.c.)</t>
    </r>
  </si>
  <si>
    <t>Pilnīgi pietiekami</t>
  </si>
  <si>
    <t>Daļēji</t>
  </si>
  <si>
    <t>sadarbības partneru izvēles pamatojums</t>
  </si>
  <si>
    <t>1. Sadarbības partnerim ir ilgstoša un visaptveroša pieredze interešu pārstāvniecībā sociālās labklājības celšanas jomā, īpaši senioru mērķauditorijai, un atzīstama pieredze pilsoniskā dialoga risināšanas jautājumos. Sadarbības partneris nodrošinās dialoga organizēšanu ar valsts pārvaldes institūcijām un politiskā līmeņa dialogu, piedalīsies projekta aktivitātēs, nodrošinās tajās mērķauditoriju.
2. Partnerim ir kvalitatīva pieredze senioru skolas attīstīšanā un vēlme nodot savu pieredzi citām NVO, kā arī attīstīt un pilnveidot savas organizācijas darbību. Partnera loma projektā būs nodrošināt atbalsta punktu Kurzemē projekta darbības īstenošanas laikā projektā izvirzītā mērķa sasniegšanai un attīstīt kapacitāti, lai kļūtu par Trešās paaudzes universitāšu tīkla koordinatoru Kurzemē. 
3. rtnerim ir ilgstoša pieredze sociāli mazaizsargātu sabiedrības grupu interešu aizstāvībā un praksē balstītas zināšanas par šo. Biedrībai ir vēlme sadarboties senioru un cilvēku ar invaliditāti kvalitatīvas
mūžizglītības izveidošanā Latvijā un iegūt starptautisku pieredzi Trešās paaudzes universitāšu darbā, lai to integrētu un izmantotu Latvijas modeļa radīšanā.
4. Partneris izvēlēts, jo īsā laikā - 2 gadu periodā - spējuši no nulles attīstīt ideju par senioru skolu līdz biedrības līmenim, iegūstot teicamu praksi un apvienojot gana daudz interesentu. Biedrība ir ieinteresēta šīs idejas attīstīšanā un funkcionēt spējīgas Trešās paaudzes universitāšu sistēmas izveidošan</t>
  </si>
  <si>
    <t>1. Kaut partnerbiedrība dibināta 2021.gadā, tai ir neatsverama un ilga pieredze darbā ar dzīves kvalitātes
uzlabošanu personām ar invaliditāti, paplašinot iespējas iekļauties formālā un neformālā izglītībā, darba tirgū,
veicināt sabiedrības informētību; paaugstināt sabiedrības informētības līmeni par cilvēkiem ar Dauna
sindromu, veicinot iekļaujošas sabiedrības veidošanu un toleranci pret diskriminētām iedzīvotāju grupām.
2. biedrībai ir pieredze interešu pārstāvībai valsts un pašvaldības institūcijās, sniedzot ierosinājumus un ieviešot atbalsta sistēmu personām ar invaliditāti.</t>
  </si>
  <si>
    <t>1. Līdz šim LPA iespēju robežās ir veikusi interešu pārstāvības aktivitātes arī sociālās drošības jomā, lēmumu pieņemšanas procesos sniedzot ekspertīzi arī nevienlīdzības jautājumos un pārstāvot to daļu, kas neietilpst sociālajā dialogā. Šādu aktivitāti LPA izvērsa arī ANM izstrādes procesā. Ņemot vērā, ka sociālās drošības jomas pārstāvniecība ir vāji attīstīta, kā arī nozaru ministrijas vēršas pie LPA šo jautājumu risināšanā, LPA
plāno ar investīcijas atbalstu attīstīt mērķtiecīgi jaunu virzienu, paredzot pārstāvēt sabiedrības vismazāk aizsargāto grupu intereses sociālās drošības jomā.
2. Partneris pārstāvēs no vardarbības cietušo personu un cilvēktirdzniecības upuru intereses.
3. SA ir organizācija ar ilgstošu profesionālās darbības un interešu aizstāvības pieredzi. LSA ir atzīta kā viedokļu līderis sociālās jomas NVO vidē, kā arī sadarbībā ar publisko pārvaldi – Saeimu, Labklājības
ministriju (līdzdarbojieties Sociālo pakalpojumu attīstības padomē) un pašvaldībām, LSA ir sadarbība ar 25 no 43 Latvijas pašvaldībām. Darbības dažādības ziņā LSA ir lielākais sociālo pakalpojumu sniedzējs Latvijā, bet pārklājuma ziņā lielākais uzsvars ir tieši Aprūpes joma kur tiek strādāts ar pensijas vecuma personām un personām ar invaliditāti. LSA ir interese nozares pārmaiņu veicināšanā, kas tiek realizēts inovatīvu pieeju veidā (LSA divas reizes ir sasniegusi Eiropas Sociālo inovāciju konkursu finālus Samariešu atbalsts mājās / e-aprūpe) ; aprobējot LM virzītus jaunus pakalpojumus, piemēram Hospiss, Atelpas brīdis, kā arī piedaloties uz virzot ārvalstu praksi . LSA ir Starptautiskās Samariešu apvienība dalīborganizācija un regulāri komunicē par ES sociālās politikas jautājumiem.</t>
  </si>
  <si>
    <t>1. Dardedze izglīto bērnus,vecākus un speciālistus, lai vardarbība nenotiktu, palīdz ģimenēm un bērniem, kas ar vardarbību saskārušies. Aktīvi iesaistās starpinstitucionālajā sadarbībā, risinot ar bērnu tiesībām saistītus
jautājumus. Dardedzes īpašā kompetence ir bērnu interešu aizstāvība kā individuālā līmenī, tā makro praksē, rosinot izmaiņas ar bērnu tiesībām saistītos normatīvajos aktos. Vardarbības problemātikas aktualizēšanai sabiedrībā Dardedzei ir izdevies izveidot stabilu, neformālu sadarbības tīklu, kas sevī apvieno gan nevalstiskas organizācijas, gan valsts un pašavaldības pārstāvjus. Savas pastāvēšanas laikā Dardedze ir kļuvusi par stabilu, radošu un uzticamu jomas ekspertu, kas profesionāli un atbildīgi risina jautājumus, kas saistīti ar vardarbību pret bērnu, vienmēr rūpējoties par bērna līdzdalību un labāko interešu ievērošanu.
Dardedze ir ilggadīgs Latvijas Bērnu labklājības tīkla sadarbības partneris bērnu interešu aizstāvības aktivitātes.
2. Latvijas SOS bērnu ciematu asociācijai ir ne tikai ilgstoša profesionālās darbības pieredze sociālo pakalpojumu sniegšanā, bet arī ievērojama pieredze bērnu interešu aizstāvības jomā, neatlaidīgi strādājot pie likumdošanas un prakses pilnveides primāri ar bērnu aprūpi, t.sk. ārpusģimenes aprūpi, saistītos jautājumos. Latvijas SOS bērnu ciematu asociācija ir nevalstisko organizāciju viedokļa līdere ārpusģimenes aprūpes jautājumos, kā arī pēdējos gados aktīvi strādā pie bērnu interešu aizstāvības jautājumiem saistībā ar izglītības, mentālās veselības, sodu sistēmas, agrīnā preventīvā atbalsta sistēmas tēmām. Latvijas SOS Bērnu ciematu asociācija ir ilggadīgs Latvijas Bērnu labklājības tīkla sadarbības partneris bērnu interešu aizstāvības aktivitātes. Latvijas SOS Bērnu ciematu asociācija projektā pārstāvēs šādu vismazāk aizsargāto grupu intereses:
ārpusģimenes aprūpē esoši bērni; pilngadību sasniegušas personas pēc ārpusģimenes aprūpes; sociālā riska ģimenes ar bērniem; maznodrošinātas personas (sociālā riska ģimenes ar bērniem, kā arī bērni pēc
ārpusģimenes aprūpes); personas ar zemu izglītības līmeni (sociālā riska ģimenes ar bērniem, bērni ārpusģimenes aprūpē un personas pēc ārpusģimenes aprūpes); bērni ar alkohola, narkotisko, psihotrop toksisko vielu, azartspēļu vai datorspēļu atkarības problēmām un viņu ģimenes (bērni, t.sk. ārpusģimenes aprūpēs esošie bērni, sociālā riska ģimenes, bērni, uz kuriem attiecināms Bērnu tiesību aizsardzības likuma 58.pants); 15-25 gadus veci jaunieši (primāri – ārpusģimenes aprūpē esoši jaunieši un pilngadību sasniegušie jaunieši pēc ārpusģimenes aprūpes); bērni ar invalidāti, kā arī ģimenes, kurās bērnu audzina vecāks vai aizbildnis ar invaliditāti; ģimenes, kuras audzina trīs un vairāk bērnus (primāri – sociālā riska ģimenes un ārpusģimenes aprūpes nodrošinātāji – aizbildņi un audžuģimenes); ģimenes, kurās bērnus audzina viens no vecākiem (primāri – sociālā riska ģimenes, un ārpusģimenes aprūpes nodrošinātāji – aizbildņi un audžuģimenes</t>
  </si>
  <si>
    <t>1. Sadarbības partneris ir Bauskas novada jaunatnes organizāciju apvienība, kuras tiešais darbības mērķis sakrīt ar projekta mērķiem - "attīstīt ilgtspējīgu darbu ar jaunatni Bauskas novadā un veicināt jauniešu pilsonisko
līdzdalību; Informēt sabiedrību par jaunatnes politiku un veicināt sabiedrības izpratni par lēmumu pieņemšanas procesiem; Pārstāvēt dalīborganizāciju intereses, nodrošinot interešu aizstāvību un stiprinot to kapacitāti un
attīstību" (Lursoft dati). Partneris nodrošinās LJP reģionālo vēstniecību Zemgales plānošanas reģionā, veidojot vietējās aktivitātes, kas Zemgales organizāciju kapacitāti un interešu aizstāvību.
2. Partneris ir spēcīga nacionāla mēroga organizācija ar reģionālām vienībām. Projektam piesaistīta konkrēta Siguldas vienība, bet LSGCO uzdevums ir atbalstīt to administratīvi. Partneris veidos LJP reģionālo vēstniecību Vidzemes plānošanas reģionā (Siguldas jauniešu centra telpās), nodrošinot vietējās aktivitātes, kas vērstas uz Vidzemes jaunatnes organizāciju stiprināšanu, interešu aizstāvību un Vidzemes jauniešu iesaistīšanu lēmumu pieņemšanas procesos. Sigulda izvēlēta par reģionālās vēstniecības vietu dēļ Rīgas tuvuma un tā, ka plānotā projekta vadītāja un interešu aizstāvības speciāliste jau ir saistītas ar pilsētu.
3. Workout Generation ir jauns sadarbības partneris LJP, bet strādā ar vietējām jaunatnes organizācijām, tai skaitā LJP dalīborganizācijām. Jau esošu sadarbību dēļ tā ir laba organizācija, kam būt kā vienam no reģionālo vēstniecību centriem. Partnera uzdevums ir ieviest un uzturēt LJP reģionālo vēstniecību Kurzemes plānošanas reģionā, organizēt vietējās, uz Kurzemes organizāciju kapacitātes celšanu un jauniešu iesaistīšanu interešu aizstāvībā vērstas aktivitāte.
4. Partneris darbojas Daugavpilī, kur var veiksmīgi sasniegt Latgales jaunatnes organizācijas un jauniešus. Partneris ir LJP dalīborganizācija, kuras darbības mērķi sakrīt ar projekta mērķiem: "Palīdzēt cilvēkiem ar
zemiem ienākumiem (sociāli nezisargātajam iedzīvotāju slānim, invalīdiem, jauniešiem, bērniem sarežģītā sociāli-ekonomiskajā situācijā integrēties sabiedrībā, aizstāvēt viņu intereses, veicināt vienlīdzību, cīnīties pret
diskrimināciju, cilvēku garīguma, emocionālās un garīgās veselības stiprināšana, palīdzēt biedrības biedriem attīstīt, saglabāt un nostiprināt aktīvu sociālo, fizisko, ekonomisko un politisko dzīves nostāju)"
Partnera uzdevums ir veidot un uzturēt LJP reģionālo vēstniecību Latgales plānošanas reģionā, organizēt vietājās uz Latgales jaunatnes organizāciju kapacitāti vērstas aktivitātes, iesaistīt jauniešus lēmumu
pieņemšanā.</t>
  </si>
  <si>
    <t>1. Dzemdību nama fonda (DZNF) misija – atbalstot topošos un jaunos vecākus, sniegt bērnam iespējami labāko dzīves sākumu. DZNF sniedz atbalstu ģimenēm dažādākajās krīzes situācijās; atbalsta ģimenes vairāku
jaundzimušo piedzimšanas gadījumā; atbalsta daudzbērnu ģimenes un sociālās atstumtības riskam pakļautās mātes; atbalsta dzemdību palīdzības sniedzēju tālākizglītību un kompetenču pilnveidi; piedalās sabiedrības
veselības veicināšanā un izglītošanā par veselības jautājumiem, veselīgu dzīvesveidu un slimību profilaksi (t.sk.izglītošana par seksuāli reproduktīviem jautājumiem, ģimenes plānošanu, pacientu tiesībām u.c.). DZNF
strādā ar visām Latvijas dzemdību palīdzības iestādēm un sadarbojas ar dažādām asociācijām un biedrībām (piem. Latvijas Vecmāšu Asociācija, biedrība SILTI, Latvijas Zīdīšanas veicināšanas asociācija) un dažādu
jomu ekspertiem (piem. sociālajiem darbiniekiem, psihologiem un psihoterapeitiem, juristiem, ģimenes ārstiem u.c.). DZNF īsteno vairākus projektus, kuri ir tieši saistīti ar atbalsta sniegšanu nepilngadīgām grūtniecēm un jaunajām māmiņām - Latvijas Ārstu biedrībā akreditētu apmācību programmu vecmātēm, individuālās zīdīšanas konsultācijas jaunajām māmiņām, atbalsts nepilngadīgajām grūtniecēm u.c. DZNF piedalījās iepriekš īstenotā BSF projektā par nepilngadīgo grūtnieču atbalsta sistēmas uzlabošanu Latvijā ("Mazaizsargātas sabiedrības grupas interešu aizstāvība, veidojot valsts atbalsta sistēmu: Rīcības plāns 2022. – 2025. gadam nepilngadīgo grūtnieču atbalstam Latvijā"). DZNF pienesums projektam būs ar DZNF darbinieku ievērojamām zināšanām un projekta darba pieredzi, kā arī ar zināšanām dažādos sabiedrības veselības jautājumos. DZNF piesaistītie eksperti labi pārzina veselības un sociālās palīdzības situācijas organizāciju Latvijā un viņiem ir pieredze atbalsta pasākumu nodrošināšanā projekta mērķa grupai. Piedaloties projektā, DZNF varēs izmantot savu un sadarbības ekspertu potenciāli valstiski būtisku jautājumu risināšanā - jauniešu izglītošanā par seksuālās un reproduktīvās veselības jautājumiem un atbalsta sniegšanā nepilngadīgajām grūtniecēm, t.sk. izglītošanā.
2. Latvijas Vecmāšu Asociācija (LVA) ir vienīgā vecmāšu profesionālā biedrība Latvijā, kura apvieno Latvijas vecmātes, ar mērķi veicināt vecmāšu profesionālo izaugsmi, aizstāvēt vecmāšu profesionālās un tiesiskās
intereses, sekmēt vecmātes profesijas prestižu sabiedrībā un aktīvi iesaistīt vecmātes seksuālās un reproduktīvās veselības veicināšanā un izglītībā. Šobrīd asociācijā ir reģistrēti 219 biedri (kopā LV reģistrētas
400 vecmātes, no kurām apmēram 300 strādā profesijā). LVA aktīvi iesaistās dažādos pētījumos, organizē un īsteno vecmāšu regulāru tālakizglītību, nodrošina vecmātēm piekļuvi nozares aktualitātēm, pārtāv Latvijas
vecmātes starptautiskajās vecmāšu organizācijās Eiropā un pasaulē. LVA ir sadarbības partneri dažādās Eiropas valstīs un un ar šiem partneriem notiek aktīva informācijas, zināšanu un pieredzes apmaiņa. Šobrīd
notiek sadarbība ar Norvēģijas, Igaunijas un Luksembrugas vecmāšu asociācijām par nepārtrauktās aprūpes modeļa ieviešanas un īstenošanas iespējām. LVA aktīvi iesaistās sabiedrības informēšanas un izglītošanas pasākumos par seksuālās un reproduktīvās veselības jautājumiem. Vecmātes ir izglītotas un ir izteikušas vēlmi un gatavību aktīvāk iesaistīties dažādos sabiedrību izglītojošos un īpašas grupas atbalstošos sadarbības tīklojumos. Vecmātes ir pieejamas visā Latvijā, arī tās attālākos pagastos. Zināšanu apjoms ļauj vecmātēm dot nozīmīgu ieguldījumu gan izglītošanā par reproduktīvo veselību, gan būt atbalsts ar personīgās higiēnas līdzekļiem (lai meitenēm nav jākavē skola), gan būt atbalsts pirmsdzemdību, dzemdību un pēcdzemdību periodos. Arī Veselības ministrija ir gatava uzticēt vecmātēm plašāku atbildību. LVA piedalījās iepriekš īstenotā BSF projektā par par nepilngadīgo grūtnieču atbalsta sistēmas uzlabošanu Latvijā ("Mazaizsargātas sabiedrības grupas interešu aizstāvība, veidojot valsts atbalsta sistēmu: Rīcības plāns 2022. – 2025. gadam nepilngadīgo grūtnieču atbalstam Latvijā"). LVA pienesums projektam būs gan ar ekspertīzi seksuālās un reproduktīvās veselības jautājumos, gan ar situācijas pārzināšanu par jauniešu seksuālās dzīves paradumiem Latvijā, gan ar reālu potenciālu kļūt par būtisku "spēlētāju" jaunveidojamajā sadarbības tīklā nepilgadīgo grūtniecības novēršanai un nepilgadīgo grūtnieču atbalstam.</t>
  </si>
  <si>
    <t>Cilvēkresursu kapacitāte</t>
  </si>
  <si>
    <t>Sadarības tīkls</t>
  </si>
  <si>
    <t>Rīki un sistēmas</t>
  </si>
  <si>
    <t>Kompetence un zināšanas</t>
  </si>
  <si>
    <t>uz 15.05.2026.</t>
  </si>
  <si>
    <t>Programmas iznākumi</t>
  </si>
  <si>
    <t xml:space="preserve"> - ekspertu piesaiste
 - dalība apmācībās, semināros, konferencēs, informatīvajos pasākumos, pieredzes apmaiņas vizītēs, stažēšanās, diskusijās, darba grupās
 - līdzdalības platformas
 - dalība NVO tīklošanās pasākumos
 - metodiku, rokasgrāmatu, stratēģiju, vadlīniju, ieteikumu u.c. izstrāde un atbalsta sniegšana organizācijām to darbības uzsākšanai investīcijas mērķa jomās;
 - informācijas un publicitātes nodrošināšana
 - projekta vadība un īstenošana
 - revīzija
 -  dalība ārvalstu investīciju un valsts budžeta finansējuma izlietojuma uzraudzības platformās</t>
  </si>
  <si>
    <t>7 - preses relīzes (par projekta uzsākšanu/projekta noslēdzošā relīze); 44 publicitātes par projekta gaitu.</t>
  </si>
  <si>
    <t>15 (teksti/infografikas), 15/20 (video, līdz 2 min. gari)</t>
  </si>
  <si>
    <r>
      <t xml:space="preserve">01.08.2023. - </t>
    </r>
    <r>
      <rPr>
        <sz val="8"/>
        <color rgb="FFFF0000"/>
        <rFont val="Times New Roman"/>
        <family val="1"/>
      </rPr>
      <t>15.04.2026.</t>
    </r>
  </si>
  <si>
    <t xml:space="preserve"> 15.04.2026.</t>
  </si>
  <si>
    <t>2 gadi un 8,5 mēneši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</si>
</sst>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b/>
      <sz val="11"/>
      <color theme="1"/>
      <name val="Calibri"/>
      <family val="2"/>
      <scheme val="minor"/>
    </font>
    <font>
      <sz val="8"/>
      <color theme="1"/>
      <name val="Arial"/>
      <family val="2"/>
      <charset val="186"/>
    </font>
    <font>
      <b/>
      <sz val="8"/>
      <color theme="0"/>
      <name val="Arial"/>
      <family val="2"/>
      <charset val="186"/>
    </font>
    <font>
      <b/>
      <sz val="9"/>
      <color theme="1"/>
      <name val="Segoe UI"/>
      <family val="2"/>
    </font>
    <font>
      <b/>
      <sz val="11"/>
      <color rgb="FF414142"/>
      <name val="Times New Roman"/>
      <family val="1"/>
    </font>
    <font>
      <sz val="8"/>
      <color theme="1"/>
      <name val="Arial"/>
      <family val="2"/>
    </font>
    <font>
      <b/>
      <sz val="8"/>
      <color theme="0"/>
      <name val="Arial"/>
      <family val="2"/>
    </font>
    <font>
      <sz val="11"/>
      <name val="Calibri"/>
      <family val="2"/>
      <scheme val="minor"/>
    </font>
    <font>
      <sz val="12"/>
      <color theme="1"/>
      <name val="Times New Roman"/>
      <family val="1"/>
    </font>
    <font>
      <b/>
      <sz val="12"/>
      <color theme="1"/>
      <name val="Times New Roman"/>
      <family val="1"/>
    </font>
    <font>
      <i/>
      <sz val="11"/>
      <color theme="1"/>
      <name val="Times New Roman"/>
      <family val="1"/>
    </font>
    <font>
      <b/>
      <sz val="12"/>
      <color rgb="FF000000"/>
      <name val="Times New Roman"/>
      <family val="1"/>
    </font>
    <font>
      <sz val="12"/>
      <color rgb="FFFF0000"/>
      <name val="Times New Roman"/>
      <family val="1"/>
    </font>
    <font>
      <sz val="12"/>
      <name val="Times New Roman"/>
      <family val="1"/>
    </font>
    <font>
      <sz val="8"/>
      <color rgb="FFFF0000"/>
      <name val="Arial"/>
      <family val="2"/>
    </font>
    <font>
      <sz val="8"/>
      <color rgb="FFFF0000"/>
      <name val="Arial"/>
      <family val="2"/>
      <charset val="186"/>
    </font>
    <font>
      <b/>
      <sz val="11"/>
      <color theme="1"/>
      <name val="Times New Roman"/>
      <family val="1"/>
    </font>
    <font>
      <sz val="10"/>
      <color theme="1"/>
      <name val="Times New Roman"/>
      <family val="1"/>
    </font>
    <font>
      <b/>
      <sz val="10"/>
      <color rgb="FF000000"/>
      <name val="Times New Roman"/>
      <family val="1"/>
    </font>
    <font>
      <sz val="11"/>
      <color theme="1"/>
      <name val="Calibri"/>
      <family val="2"/>
      <scheme val="minor"/>
    </font>
    <font>
      <sz val="11"/>
      <color theme="1"/>
      <name val="Times New Roman"/>
      <family val="1"/>
    </font>
    <font>
      <b/>
      <sz val="9"/>
      <color theme="1"/>
      <name val="Times New Roman"/>
      <family val="1"/>
    </font>
    <font>
      <b/>
      <sz val="12"/>
      <name val="Times New Roman"/>
      <family val="1"/>
    </font>
    <font>
      <b/>
      <sz val="8"/>
      <color theme="0"/>
      <name val="Times New Roman"/>
      <family val="1"/>
    </font>
    <font>
      <sz val="8"/>
      <color theme="1"/>
      <name val="Times New Roman"/>
      <family val="1"/>
    </font>
    <font>
      <sz val="8"/>
      <color rgb="FFFF0000"/>
      <name val="Times New Roman"/>
      <family val="1"/>
    </font>
    <font>
      <sz val="8"/>
      <name val="Times New Roman"/>
      <family val="1"/>
    </font>
    <font>
      <b/>
      <sz val="8"/>
      <color theme="6"/>
      <name val="Times New Roman"/>
      <family val="1"/>
    </font>
    <font>
      <sz val="8"/>
      <color theme="6"/>
      <name val="Times New Roman"/>
      <family val="1"/>
    </font>
    <font>
      <sz val="11"/>
      <color theme="0"/>
      <name val="Times New Roman"/>
      <family val="1"/>
    </font>
    <font>
      <sz val="11"/>
      <color theme="6"/>
      <name val="Times New Roman"/>
      <family val="1"/>
    </font>
    <font>
      <sz val="11"/>
      <name val="Times New Roman"/>
      <family val="1"/>
    </font>
    <font>
      <b/>
      <sz val="8"/>
      <color theme="1"/>
      <name val="Times New Roman"/>
      <family val="1"/>
    </font>
    <font>
      <sz val="8"/>
      <color rgb="FF1F1F1F"/>
      <name val="Times New Roman"/>
      <family val="1"/>
    </font>
    <font>
      <b/>
      <sz val="10"/>
      <color theme="0"/>
      <name val="Calibri"/>
      <family val="2"/>
    </font>
    <font>
      <b/>
      <sz val="8"/>
      <name val="Arial"/>
      <family val="2"/>
      <charset val="186"/>
    </font>
    <font>
      <sz val="10"/>
      <color theme="0"/>
      <name val="Calibri"/>
      <family val="2"/>
    </font>
    <font>
      <b/>
      <sz val="10"/>
      <color theme="1"/>
      <name val="Calibri"/>
      <family val="2"/>
      <scheme val="minor"/>
    </font>
    <font>
      <b/>
      <sz val="11"/>
      <color theme="0"/>
      <name val="Calibri"/>
      <family val="2"/>
      <scheme val="minor"/>
    </font>
    <font>
      <b/>
      <sz val="11"/>
      <color theme="0"/>
      <name val="Times New Roman"/>
      <family val="1"/>
    </font>
    <font>
      <b/>
      <sz val="11"/>
      <name val="Calibri"/>
      <family val="2"/>
      <scheme val="minor"/>
    </font>
    <font>
      <b/>
      <sz val="11"/>
      <name val="Times New Roman"/>
      <family val="1"/>
    </font>
  </fonts>
  <fills count="22">
    <fill>
      <patternFill patternType="none"/>
    </fill>
    <fill>
      <patternFill patternType="gray125"/>
    </fill>
    <fill>
      <patternFill patternType="solid">
        <fgColor theme="7"/>
        <bgColor indexed="64"/>
      </patternFill>
    </fill>
    <fill>
      <patternFill patternType="solid">
        <fgColor theme="4"/>
        <bgColor theme="4"/>
      </patternFill>
    </fill>
    <fill>
      <patternFill patternType="solid">
        <fgColor theme="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bgColor indexed="64"/>
      </patternFill>
    </fill>
    <fill>
      <patternFill patternType="solid">
        <fgColor rgb="FFFFFF00"/>
        <bgColor indexed="64"/>
      </patternFill>
    </fill>
    <fill>
      <patternFill patternType="solid">
        <fgColor theme="9" tint="0.59999389629810485"/>
        <bgColor indexed="64"/>
      </patternFill>
    </fill>
    <fill>
      <patternFill patternType="solid">
        <fgColor rgb="FFDBE5F1"/>
        <bgColor indexed="64"/>
      </patternFill>
    </fill>
    <fill>
      <patternFill patternType="solid">
        <fgColor theme="6"/>
        <bgColor indexed="64"/>
      </patternFill>
    </fill>
    <fill>
      <patternFill patternType="solid">
        <fgColor theme="0"/>
        <bgColor indexed="64"/>
      </patternFill>
    </fill>
    <fill>
      <patternFill patternType="solid">
        <fgColor theme="5" tint="0.79998168889431442"/>
        <bgColor indexed="64"/>
      </patternFill>
    </fill>
    <fill>
      <patternFill patternType="solid">
        <fgColor theme="7"/>
        <bgColor theme="4"/>
      </patternFill>
    </fill>
    <fill>
      <patternFill patternType="solid">
        <fgColor theme="5"/>
        <bgColor theme="4"/>
      </patternFill>
    </fill>
    <fill>
      <patternFill patternType="solid">
        <fgColor theme="4"/>
        <bgColor indexed="64"/>
      </patternFill>
    </fill>
    <fill>
      <patternFill patternType="solid">
        <fgColor theme="8"/>
        <bgColor theme="4"/>
      </patternFill>
    </fill>
    <fill>
      <patternFill patternType="solid">
        <fgColor theme="7" tint="0.79998168889431442"/>
        <bgColor indexed="64"/>
      </patternFill>
    </fill>
    <fill>
      <patternFill patternType="solid">
        <fgColor theme="8"/>
        <bgColor indexed="64"/>
      </patternFill>
    </fill>
    <fill>
      <patternFill patternType="solid">
        <fgColor theme="6" tint="0.79998168889431442"/>
        <bgColor indexed="64"/>
      </patternFill>
    </fill>
    <fill>
      <patternFill patternType="solid">
        <fgColor theme="3"/>
        <bgColor indexed="64"/>
      </patternFill>
    </fill>
  </fills>
  <borders count="3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4"/>
      </top>
      <bottom/>
      <diagonal/>
    </border>
    <border>
      <left/>
      <right/>
      <top style="thin">
        <color theme="4"/>
      </top>
      <bottom style="thin">
        <color theme="4"/>
      </bottom>
      <diagonal/>
    </border>
    <border>
      <left/>
      <right/>
      <top/>
      <bottom style="thin">
        <color theme="0"/>
      </bottom>
      <diagonal/>
    </border>
    <border>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theme="0"/>
      </left>
      <right style="thin">
        <color theme="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hair">
        <color auto="1"/>
      </left>
      <right style="hair">
        <color auto="1"/>
      </right>
      <top style="hair">
        <color auto="1"/>
      </top>
      <bottom style="hair">
        <color auto="1"/>
      </bottom>
      <diagonal/>
    </border>
    <border>
      <left/>
      <right style="hair">
        <color auto="1"/>
      </right>
      <top style="medium">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theme="0"/>
      </left>
      <right style="thin">
        <color theme="0"/>
      </right>
      <top style="thin">
        <color theme="0"/>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slantDashDot">
        <color auto="1"/>
      </left>
      <right style="slantDashDot">
        <color auto="1"/>
      </right>
      <top style="slantDashDot">
        <color auto="1"/>
      </top>
      <bottom style="hair">
        <color auto="1"/>
      </bottom>
      <diagonal/>
    </border>
    <border>
      <left style="slantDashDot">
        <color auto="1"/>
      </left>
      <right style="slantDashDot">
        <color auto="1"/>
      </right>
      <top style="hair">
        <color auto="1"/>
      </top>
      <bottom style="hair">
        <color auto="1"/>
      </bottom>
      <diagonal/>
    </border>
    <border>
      <left style="slantDashDot">
        <color auto="1"/>
      </left>
      <right style="slantDashDot">
        <color auto="1"/>
      </right>
      <top style="hair">
        <color auto="1"/>
      </top>
      <bottom style="slantDashDot">
        <color auto="1"/>
      </bottom>
      <diagonal/>
    </border>
    <border>
      <left style="hair">
        <color auto="1"/>
      </left>
      <right style="hair">
        <color auto="1"/>
      </right>
      <top style="hair">
        <color auto="1"/>
      </top>
      <bottom/>
      <diagonal/>
    </border>
    <border>
      <left style="thin">
        <color theme="0"/>
      </left>
      <right/>
      <top style="thin">
        <color theme="0"/>
      </top>
      <bottom style="thin">
        <color theme="0"/>
      </bottom>
      <diagonal/>
    </border>
  </borders>
  <cellStyleXfs count="2">
    <xf numFmtId="0" fontId="0" fillId="0" borderId="0"/>
    <xf numFmtId="9" fontId="20" fillId="0" borderId="0" applyFont="0" applyFill="0" applyBorder="0" applyAlignment="0" applyProtection="0"/>
  </cellStyleXfs>
  <cellXfs count="259">
    <xf numFmtId="0" fontId="0" fillId="0" borderId="0" xfId="0"/>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vertical="center"/>
    </xf>
    <xf numFmtId="0" fontId="2" fillId="5"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xf>
    <xf numFmtId="0" fontId="0" fillId="9" borderId="0" xfId="0" applyFill="1" applyAlignment="1">
      <alignment horizontal="center" vertical="center" wrapText="1"/>
    </xf>
    <xf numFmtId="0" fontId="10" fillId="0" borderId="0" xfId="0" applyFont="1" applyAlignment="1">
      <alignment vertical="center"/>
    </xf>
    <xf numFmtId="0" fontId="11" fillId="0" borderId="0" xfId="0" applyFont="1" applyAlignment="1">
      <alignment vertical="center"/>
    </xf>
    <xf numFmtId="0" fontId="12" fillId="10" borderId="14" xfId="0" applyFont="1" applyFill="1" applyBorder="1" applyAlignment="1">
      <alignment horizontal="center" vertical="center" wrapText="1"/>
    </xf>
    <xf numFmtId="0" fontId="10" fillId="0" borderId="15" xfId="0" applyFont="1" applyBorder="1" applyAlignment="1">
      <alignment horizontal="center" vertical="center" wrapText="1"/>
    </xf>
    <xf numFmtId="0" fontId="9" fillId="0" borderId="15" xfId="0" applyFont="1" applyBorder="1" applyAlignment="1">
      <alignment horizontal="justify" vertical="center" wrapText="1"/>
    </xf>
    <xf numFmtId="0" fontId="12" fillId="10" borderId="16" xfId="0" applyFont="1" applyFill="1" applyBorder="1" applyAlignment="1">
      <alignment horizontal="center" vertical="center" wrapText="1"/>
    </xf>
    <xf numFmtId="0" fontId="10" fillId="0" borderId="17" xfId="0" applyFont="1" applyBorder="1" applyAlignment="1">
      <alignment horizontal="center" vertical="center" wrapText="1"/>
    </xf>
    <xf numFmtId="0" fontId="9" fillId="0" borderId="17" xfId="0" applyFont="1" applyBorder="1" applyAlignment="1">
      <alignment horizontal="justify"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6" fillId="0" borderId="0" xfId="0" applyFont="1" applyAlignment="1">
      <alignment horizontal="left" vertical="center" wrapText="1"/>
    </xf>
    <xf numFmtId="0" fontId="3" fillId="3" borderId="13" xfId="0" applyFont="1" applyFill="1" applyBorder="1" applyAlignment="1">
      <alignment horizontal="center" vertical="center" wrapText="1"/>
    </xf>
    <xf numFmtId="0" fontId="17" fillId="0" borderId="19" xfId="0" applyFont="1" applyBorder="1" applyAlignment="1">
      <alignment horizontal="center" vertical="center" wrapText="1"/>
    </xf>
    <xf numFmtId="0" fontId="12" fillId="7" borderId="19" xfId="0" applyFont="1" applyFill="1" applyBorder="1" applyAlignment="1">
      <alignment horizontal="center" vertical="center" wrapText="1"/>
    </xf>
    <xf numFmtId="0" fontId="18" fillId="0" borderId="12" xfId="0" applyFont="1" applyBorder="1" applyAlignment="1">
      <alignment vertical="center" wrapText="1"/>
    </xf>
    <xf numFmtId="0" fontId="18" fillId="0" borderId="11" xfId="0" applyFont="1" applyBorder="1" applyAlignment="1">
      <alignment vertical="center" wrapText="1"/>
    </xf>
    <xf numFmtId="0" fontId="18" fillId="0" borderId="11" xfId="0" applyFont="1" applyBorder="1" applyAlignment="1">
      <alignment horizontal="justify" vertical="center" wrapText="1"/>
    </xf>
    <xf numFmtId="0" fontId="19" fillId="10" borderId="7" xfId="0" applyFont="1" applyFill="1" applyBorder="1" applyAlignment="1">
      <alignment horizontal="center" vertical="center" wrapText="1"/>
    </xf>
    <xf numFmtId="0" fontId="19" fillId="10" borderId="9" xfId="0" applyFont="1" applyFill="1" applyBorder="1" applyAlignment="1">
      <alignment horizontal="center" vertical="center" wrapText="1"/>
    </xf>
    <xf numFmtId="0" fontId="0" fillId="0" borderId="0" xfId="0" applyAlignment="1">
      <alignment wrapText="1"/>
    </xf>
    <xf numFmtId="0" fontId="6" fillId="0" borderId="0" xfId="0" applyFont="1" applyAlignment="1">
      <alignment horizontal="left" vertical="center" wrapText="1"/>
    </xf>
    <xf numFmtId="0" fontId="18" fillId="0" borderId="10" xfId="0" applyFont="1" applyBorder="1" applyAlignment="1">
      <alignment vertical="center" wrapText="1"/>
    </xf>
    <xf numFmtId="0" fontId="18" fillId="0" borderId="20" xfId="0" applyFont="1" applyBorder="1" applyAlignment="1">
      <alignment vertical="center" wrapText="1"/>
    </xf>
    <xf numFmtId="0" fontId="4" fillId="5" borderId="0" xfId="0" applyFont="1" applyFill="1" applyAlignment="1">
      <alignment horizontal="center" vertical="center" wrapText="1"/>
    </xf>
    <xf numFmtId="0" fontId="1" fillId="5" borderId="0" xfId="0" applyFont="1" applyFill="1" applyAlignment="1">
      <alignment horizontal="center" vertical="center" wrapText="1"/>
    </xf>
    <xf numFmtId="0" fontId="0" fillId="0" borderId="21" xfId="0" applyBorder="1"/>
    <xf numFmtId="0" fontId="0" fillId="0" borderId="21" xfId="0" applyBorder="1" applyAlignment="1">
      <alignment horizontal="left"/>
    </xf>
    <xf numFmtId="0" fontId="7" fillId="3" borderId="1" xfId="0" applyFont="1" applyFill="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left" vertical="center"/>
    </xf>
    <xf numFmtId="0" fontId="0" fillId="2" borderId="0" xfId="0" applyFill="1" applyAlignment="1">
      <alignment wrapText="1"/>
    </xf>
    <xf numFmtId="0" fontId="6" fillId="13" borderId="0" xfId="0" applyFont="1" applyFill="1" applyAlignment="1">
      <alignment horizontal="left" vertical="center" wrapText="1"/>
    </xf>
    <xf numFmtId="0" fontId="4" fillId="0" borderId="21" xfId="0" applyFont="1" applyBorder="1"/>
    <xf numFmtId="0" fontId="4" fillId="0" borderId="21" xfId="0" applyFont="1" applyBorder="1" applyAlignment="1">
      <alignment vertical="center"/>
    </xf>
    <xf numFmtId="9" fontId="0" fillId="0" borderId="0" xfId="1" applyFont="1" applyAlignment="1">
      <alignment horizontal="center" vertical="center"/>
    </xf>
    <xf numFmtId="9" fontId="21" fillId="0" borderId="0" xfId="1" applyFont="1" applyAlignment="1">
      <alignment horizontal="center" vertical="center"/>
    </xf>
    <xf numFmtId="49" fontId="9" fillId="0" borderId="24" xfId="0" applyNumberFormat="1" applyFont="1" applyBorder="1" applyAlignment="1" applyProtection="1">
      <alignment horizontal="left" vertical="top" wrapText="1"/>
      <protection hidden="1"/>
    </xf>
    <xf numFmtId="0" fontId="9" fillId="0" borderId="25" xfId="0" applyFont="1" applyBorder="1" applyAlignment="1" applyProtection="1">
      <alignment vertical="center"/>
      <protection hidden="1"/>
    </xf>
    <xf numFmtId="0" fontId="9" fillId="0" borderId="25" xfId="0" applyFont="1" applyBorder="1" applyAlignment="1" applyProtection="1">
      <alignment horizontal="right" vertical="center"/>
      <protection hidden="1"/>
    </xf>
    <xf numFmtId="2" fontId="9" fillId="0" borderId="21" xfId="0" applyNumberFormat="1" applyFont="1" applyBorder="1" applyAlignment="1">
      <alignment horizontal="center"/>
    </xf>
    <xf numFmtId="9" fontId="21" fillId="0" borderId="21" xfId="1" applyFont="1" applyBorder="1" applyAlignment="1">
      <alignment horizontal="center" vertical="center"/>
    </xf>
    <xf numFmtId="9" fontId="21" fillId="0" borderId="21" xfId="1" applyFont="1" applyBorder="1" applyAlignment="1">
      <alignment horizontal="center"/>
    </xf>
    <xf numFmtId="2" fontId="10" fillId="0" borderId="21" xfId="0" applyNumberFormat="1" applyFont="1" applyBorder="1"/>
    <xf numFmtId="0" fontId="22" fillId="0" borderId="21" xfId="0" applyFont="1" applyBorder="1" applyAlignment="1">
      <alignment horizontal="left" vertical="center" wrapText="1"/>
    </xf>
    <xf numFmtId="0" fontId="22" fillId="0" borderId="21" xfId="0" applyFont="1" applyBorder="1"/>
    <xf numFmtId="0" fontId="10" fillId="0" borderId="0" xfId="0" applyFont="1" applyAlignment="1">
      <alignment horizontal="center" vertical="center" wrapText="1"/>
    </xf>
    <xf numFmtId="0" fontId="0" fillId="0" borderId="0" xfId="0" applyAlignment="1">
      <alignment vertical="center" wrapText="1"/>
    </xf>
    <xf numFmtId="0" fontId="8" fillId="0" borderId="0" xfId="0" applyFont="1"/>
    <xf numFmtId="0" fontId="21" fillId="0" borderId="0" xfId="0" applyFont="1"/>
    <xf numFmtId="0" fontId="21" fillId="0" borderId="21" xfId="0" applyFont="1" applyBorder="1"/>
    <xf numFmtId="0" fontId="17" fillId="0" borderId="0" xfId="0" applyFont="1"/>
    <xf numFmtId="0" fontId="23" fillId="2" borderId="21" xfId="0" applyFont="1" applyFill="1" applyBorder="1" applyAlignment="1">
      <alignment horizontal="center" vertical="center" wrapText="1"/>
    </xf>
    <xf numFmtId="0" fontId="23" fillId="4" borderId="21" xfId="0" applyFont="1" applyFill="1" applyBorder="1" applyAlignment="1">
      <alignment horizontal="center" vertical="center" wrapText="1"/>
    </xf>
    <xf numFmtId="49" fontId="14" fillId="0" borderId="22"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0" fontId="14" fillId="0" borderId="21" xfId="0" applyFont="1" applyBorder="1" applyAlignment="1">
      <alignment vertical="center" wrapText="1"/>
    </xf>
    <xf numFmtId="4" fontId="14" fillId="0" borderId="21" xfId="0" applyNumberFormat="1" applyFont="1" applyBorder="1" applyAlignment="1">
      <alignment horizontal="center" vertical="center" wrapText="1"/>
    </xf>
    <xf numFmtId="9" fontId="14" fillId="0" borderId="21" xfId="1" applyFont="1" applyBorder="1" applyAlignment="1">
      <alignment horizontal="center" vertical="center" wrapText="1"/>
    </xf>
    <xf numFmtId="49" fontId="10" fillId="0" borderId="24" xfId="0" applyNumberFormat="1" applyFont="1" applyBorder="1" applyAlignment="1" applyProtection="1">
      <alignment horizontal="left" vertical="top" wrapText="1"/>
      <protection hidden="1"/>
    </xf>
    <xf numFmtId="4" fontId="21" fillId="0" borderId="24" xfId="0" applyNumberFormat="1" applyFont="1" applyBorder="1" applyAlignment="1" applyProtection="1">
      <alignment horizontal="left" vertical="top" wrapText="1"/>
      <protection hidden="1"/>
    </xf>
    <xf numFmtId="0" fontId="23" fillId="0" borderId="21" xfId="0" applyFont="1" applyBorder="1" applyAlignment="1">
      <alignment horizontal="left" vertical="center" wrapText="1"/>
    </xf>
    <xf numFmtId="0" fontId="10" fillId="0" borderId="25" xfId="0" applyFont="1" applyBorder="1" applyAlignment="1" applyProtection="1">
      <alignment horizontal="right" vertical="center"/>
      <protection hidden="1"/>
    </xf>
    <xf numFmtId="4" fontId="9" fillId="0" borderId="9" xfId="0" applyNumberFormat="1" applyFont="1" applyBorder="1" applyAlignment="1" applyProtection="1">
      <alignment horizontal="left" vertical="top" wrapText="1"/>
      <protection hidden="1"/>
    </xf>
    <xf numFmtId="9" fontId="21" fillId="0" borderId="0" xfId="1" applyFont="1"/>
    <xf numFmtId="9" fontId="21" fillId="0" borderId="0" xfId="0" applyNumberFormat="1" applyFont="1"/>
    <xf numFmtId="0" fontId="17" fillId="6" borderId="21" xfId="0" applyFont="1" applyFill="1" applyBorder="1" applyAlignment="1">
      <alignment horizontal="center" vertical="center" wrapText="1"/>
    </xf>
    <xf numFmtId="9" fontId="14" fillId="6" borderId="21" xfId="1" applyFont="1" applyFill="1" applyBorder="1" applyAlignment="1">
      <alignment horizontal="center" vertical="center" wrapText="1"/>
    </xf>
    <xf numFmtId="9" fontId="21" fillId="6" borderId="0" xfId="1" applyFont="1" applyFill="1" applyAlignment="1">
      <alignment horizontal="center" vertical="center"/>
    </xf>
    <xf numFmtId="0" fontId="23" fillId="6" borderId="21" xfId="0" applyFont="1" applyFill="1" applyBorder="1" applyAlignment="1">
      <alignment horizontal="right" vertical="center" wrapText="1"/>
    </xf>
    <xf numFmtId="4" fontId="23" fillId="6" borderId="21" xfId="0" applyNumberFormat="1" applyFont="1" applyFill="1" applyBorder="1" applyAlignment="1">
      <alignment horizontal="center" vertical="center" wrapText="1"/>
    </xf>
    <xf numFmtId="4" fontId="10" fillId="6" borderId="9" xfId="0" applyNumberFormat="1" applyFont="1" applyFill="1" applyBorder="1" applyAlignment="1" applyProtection="1">
      <alignment horizontal="left" vertical="top" wrapText="1"/>
      <protection hidden="1"/>
    </xf>
    <xf numFmtId="0" fontId="21" fillId="0" borderId="0" xfId="0" applyFont="1" applyAlignment="1">
      <alignment horizontal="left" vertical="center" wrapText="1"/>
    </xf>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5" fillId="0" borderId="0" xfId="0" applyFont="1" applyAlignment="1">
      <alignment horizontal="center" vertical="center" wrapText="1"/>
    </xf>
    <xf numFmtId="0" fontId="25" fillId="5" borderId="0" xfId="0" applyFont="1" applyFill="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5" fillId="0" borderId="0" xfId="0" applyFont="1"/>
    <xf numFmtId="0" fontId="25" fillId="0" borderId="3" xfId="0" applyFont="1" applyBorder="1" applyAlignment="1">
      <alignment horizontal="center" vertical="center" wrapText="1"/>
    </xf>
    <xf numFmtId="0" fontId="26" fillId="0" borderId="0" xfId="0" applyFont="1" applyAlignment="1">
      <alignment horizontal="center" vertical="center"/>
    </xf>
    <xf numFmtId="0" fontId="27" fillId="0" borderId="0" xfId="0" applyFont="1" applyAlignment="1">
      <alignment horizontal="center" vertical="center" wrapText="1"/>
    </xf>
    <xf numFmtId="0" fontId="25" fillId="0" borderId="4" xfId="0" applyFont="1" applyBorder="1" applyAlignment="1">
      <alignment horizontal="center" vertical="center" wrapText="1"/>
    </xf>
    <xf numFmtId="0" fontId="28" fillId="0" borderId="0" xfId="0" applyFont="1" applyAlignment="1">
      <alignment horizontal="center" vertical="center" wrapText="1"/>
    </xf>
    <xf numFmtId="0" fontId="29" fillId="0" borderId="0" xfId="0" applyFont="1"/>
    <xf numFmtId="0" fontId="24" fillId="14" borderId="13" xfId="0" applyFont="1" applyFill="1" applyBorder="1" applyAlignment="1">
      <alignment horizontal="center" vertical="center" wrapText="1"/>
    </xf>
    <xf numFmtId="0" fontId="24" fillId="15" borderId="13" xfId="0" applyFont="1" applyFill="1" applyBorder="1" applyAlignment="1">
      <alignment horizontal="center" vertical="center" wrapText="1"/>
    </xf>
    <xf numFmtId="0" fontId="24" fillId="17" borderId="13" xfId="0" applyFont="1" applyFill="1" applyBorder="1" applyAlignment="1">
      <alignment horizontal="center" vertical="center" wrapText="1"/>
    </xf>
    <xf numFmtId="9" fontId="21" fillId="0" borderId="0" xfId="0" applyNumberFormat="1" applyFont="1" applyAlignment="1">
      <alignment horizontal="center" vertical="center"/>
    </xf>
    <xf numFmtId="9" fontId="21" fillId="0" borderId="0" xfId="0" applyNumberFormat="1" applyFont="1" applyAlignment="1">
      <alignment horizontal="center" vertical="center" wrapText="1"/>
    </xf>
    <xf numFmtId="0" fontId="27" fillId="0" borderId="0" xfId="0" applyFont="1" applyAlignment="1">
      <alignment horizontal="center" vertical="center"/>
    </xf>
    <xf numFmtId="164" fontId="21" fillId="0" borderId="0" xfId="1" applyNumberFormat="1" applyFont="1" applyAlignment="1">
      <alignment horizontal="center" vertical="center"/>
    </xf>
    <xf numFmtId="0" fontId="29" fillId="0" borderId="0" xfId="0" applyFont="1" applyAlignment="1">
      <alignment horizontal="center" vertical="center"/>
    </xf>
    <xf numFmtId="164" fontId="31" fillId="0" borderId="0" xfId="1" applyNumberFormat="1" applyFont="1" applyAlignment="1">
      <alignment horizontal="center" vertical="center"/>
    </xf>
    <xf numFmtId="0" fontId="24" fillId="14" borderId="21" xfId="0" applyFont="1" applyFill="1" applyBorder="1" applyAlignment="1">
      <alignment horizontal="center" vertical="center" wrapText="1"/>
    </xf>
    <xf numFmtId="0" fontId="24" fillId="15" borderId="21" xfId="0" applyFont="1" applyFill="1" applyBorder="1" applyAlignment="1">
      <alignment horizontal="center" vertical="center" wrapText="1"/>
    </xf>
    <xf numFmtId="0" fontId="32" fillId="0" borderId="21" xfId="0" applyFont="1" applyBorder="1" applyAlignment="1">
      <alignment wrapText="1"/>
    </xf>
    <xf numFmtId="0" fontId="32" fillId="0" borderId="21" xfId="0" applyFont="1" applyBorder="1"/>
    <xf numFmtId="0" fontId="21" fillId="0" borderId="21" xfId="0" applyFont="1" applyBorder="1" applyAlignment="1">
      <alignment wrapText="1"/>
    </xf>
    <xf numFmtId="0" fontId="24" fillId="3" borderId="13" xfId="0" applyFont="1" applyFill="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wrapText="1"/>
    </xf>
    <xf numFmtId="0" fontId="25" fillId="0" borderId="0" xfId="0" applyFont="1" applyAlignment="1">
      <alignment wrapText="1"/>
    </xf>
    <xf numFmtId="0" fontId="33" fillId="0" borderId="0" xfId="0" applyFont="1" applyAlignment="1">
      <alignment horizontal="right" vertical="center" wrapText="1"/>
    </xf>
    <xf numFmtId="0" fontId="17" fillId="0" borderId="21" xfId="0" applyFont="1" applyBorder="1" applyAlignment="1">
      <alignment horizontal="center" vertical="center"/>
    </xf>
    <xf numFmtId="0" fontId="24" fillId="14" borderId="1" xfId="0" applyFont="1" applyFill="1" applyBorder="1" applyAlignment="1">
      <alignment horizontal="center" vertical="center" wrapText="1"/>
    </xf>
    <xf numFmtId="0" fontId="24" fillId="14" borderId="26" xfId="0" applyFont="1" applyFill="1" applyBorder="1" applyAlignment="1">
      <alignment horizontal="center" vertical="center" wrapText="1"/>
    </xf>
    <xf numFmtId="0" fontId="24" fillId="15" borderId="1" xfId="0" applyFont="1" applyFill="1" applyBorder="1" applyAlignment="1">
      <alignment horizontal="center" vertical="center" wrapText="1"/>
    </xf>
    <xf numFmtId="0" fontId="24" fillId="15" borderId="26" xfId="0" applyFont="1" applyFill="1" applyBorder="1" applyAlignment="1">
      <alignment horizontal="center" vertical="center" wrapText="1"/>
    </xf>
    <xf numFmtId="14" fontId="25" fillId="0" borderId="0" xfId="0" applyNumberFormat="1" applyFont="1" applyAlignment="1">
      <alignment horizontal="center" vertical="center" wrapText="1"/>
    </xf>
    <xf numFmtId="14" fontId="25" fillId="0" borderId="0" xfId="0" applyNumberFormat="1" applyFont="1" applyAlignment="1">
      <alignment horizontal="center" vertical="center"/>
    </xf>
    <xf numFmtId="0" fontId="34" fillId="0" borderId="0" xfId="0" applyFont="1" applyAlignment="1">
      <alignment horizontal="center" vertical="center" wrapText="1" readingOrder="1"/>
    </xf>
    <xf numFmtId="0" fontId="25" fillId="11" borderId="19"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25" fillId="4" borderId="19" xfId="0" applyFont="1" applyFill="1" applyBorder="1" applyAlignment="1">
      <alignment horizontal="center" vertical="center" wrapText="1"/>
    </xf>
    <xf numFmtId="0" fontId="21" fillId="0" borderId="19" xfId="0" applyFont="1" applyBorder="1" applyAlignment="1">
      <alignment horizontal="center" vertical="center"/>
    </xf>
    <xf numFmtId="0" fontId="21" fillId="0" borderId="19" xfId="0" applyFont="1" applyBorder="1"/>
    <xf numFmtId="0" fontId="21" fillId="11" borderId="19" xfId="0" applyFont="1" applyFill="1" applyBorder="1"/>
    <xf numFmtId="0" fontId="17" fillId="7" borderId="19" xfId="0" applyFont="1" applyFill="1" applyBorder="1" applyAlignment="1">
      <alignment horizontal="center" vertical="center"/>
    </xf>
    <xf numFmtId="0" fontId="17" fillId="7" borderId="19" xfId="0" applyFont="1" applyFill="1" applyBorder="1" applyAlignment="1">
      <alignment horizontal="center"/>
    </xf>
    <xf numFmtId="0" fontId="17" fillId="11" borderId="19" xfId="0" applyFont="1" applyFill="1" applyBorder="1" applyAlignment="1">
      <alignment horizontal="center"/>
    </xf>
    <xf numFmtId="0" fontId="21" fillId="0" borderId="0" xfId="0" applyFont="1" applyAlignment="1">
      <alignment horizontal="center" vertical="center" wrapText="1"/>
    </xf>
    <xf numFmtId="0" fontId="17" fillId="2" borderId="0" xfId="0" applyFont="1" applyFill="1" applyAlignment="1">
      <alignment horizontal="center" vertical="center"/>
    </xf>
    <xf numFmtId="0" fontId="17" fillId="4" borderId="0" xfId="0" applyFont="1" applyFill="1" applyAlignment="1">
      <alignment horizontal="center" vertical="center"/>
    </xf>
    <xf numFmtId="0" fontId="17" fillId="7" borderId="0" xfId="0" applyFont="1" applyFill="1" applyAlignment="1">
      <alignment horizontal="center" vertical="center"/>
    </xf>
    <xf numFmtId="0" fontId="17" fillId="0" borderId="0" xfId="0" applyFont="1" applyAlignment="1">
      <alignment horizontal="center" vertical="center"/>
    </xf>
    <xf numFmtId="0" fontId="21" fillId="0" borderId="0" xfId="0" applyFont="1" applyAlignment="1">
      <alignment horizontal="center"/>
    </xf>
    <xf numFmtId="0" fontId="17" fillId="0" borderId="0" xfId="0" applyFont="1" applyAlignment="1">
      <alignment vertical="top"/>
    </xf>
    <xf numFmtId="0" fontId="21" fillId="0" borderId="0" xfId="0" applyFont="1" applyAlignment="1">
      <alignment horizontal="left" vertical="top"/>
    </xf>
    <xf numFmtId="0" fontId="21" fillId="0" borderId="0" xfId="0" applyFont="1" applyAlignment="1">
      <alignment vertical="top"/>
    </xf>
    <xf numFmtId="0" fontId="17" fillId="0" borderId="0" xfId="0"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xf>
    <xf numFmtId="0" fontId="17" fillId="0" borderId="0" xfId="0" applyFont="1" applyAlignment="1">
      <alignment vertical="top" wrapText="1"/>
    </xf>
    <xf numFmtId="0" fontId="17" fillId="5" borderId="0" xfId="0" applyFont="1" applyFill="1" applyAlignment="1">
      <alignment horizontal="left" vertical="center"/>
    </xf>
    <xf numFmtId="0" fontId="21" fillId="0" borderId="0" xfId="0" applyFont="1" applyAlignment="1">
      <alignment horizontal="left" vertical="center"/>
    </xf>
    <xf numFmtId="0" fontId="17" fillId="0" borderId="21" xfId="0" applyFont="1" applyBorder="1" applyAlignment="1">
      <alignment horizontal="left" vertical="center"/>
    </xf>
    <xf numFmtId="0" fontId="21" fillId="0" borderId="21" xfId="0" applyFont="1" applyBorder="1" applyAlignment="1">
      <alignment horizontal="left" vertical="center"/>
    </xf>
    <xf numFmtId="0" fontId="14" fillId="6" borderId="27" xfId="0" applyFont="1" applyFill="1" applyBorder="1" applyAlignment="1">
      <alignment horizontal="center" vertical="center" wrapText="1"/>
    </xf>
    <xf numFmtId="0" fontId="14" fillId="0" borderId="27" xfId="0" applyFont="1" applyBorder="1" applyAlignment="1">
      <alignment horizontal="center" vertical="center" wrapText="1"/>
    </xf>
    <xf numFmtId="0" fontId="13" fillId="0" borderId="27" xfId="0" applyFont="1" applyBorder="1" applyAlignment="1">
      <alignment horizontal="center" vertical="center" wrapText="1"/>
    </xf>
    <xf numFmtId="0" fontId="23" fillId="5" borderId="27" xfId="0" applyFont="1" applyFill="1" applyBorder="1" applyAlignment="1">
      <alignment horizontal="center" vertical="center" wrapText="1"/>
    </xf>
    <xf numFmtId="0" fontId="23" fillId="5" borderId="28" xfId="0" applyFont="1" applyFill="1" applyBorder="1" applyAlignment="1">
      <alignment vertical="center" wrapText="1"/>
    </xf>
    <xf numFmtId="0" fontId="23" fillId="2" borderId="32" xfId="0" applyFont="1" applyFill="1" applyBorder="1" applyAlignment="1">
      <alignment horizontal="center" vertical="center" wrapText="1"/>
    </xf>
    <xf numFmtId="0" fontId="23" fillId="4" borderId="32" xfId="0" applyFont="1" applyFill="1" applyBorder="1" applyAlignment="1">
      <alignment horizontal="center" vertical="center" wrapText="1"/>
    </xf>
    <xf numFmtId="9" fontId="0" fillId="5" borderId="0" xfId="1" applyFont="1" applyFill="1" applyAlignment="1">
      <alignment horizontal="center" vertical="center"/>
    </xf>
    <xf numFmtId="9" fontId="0" fillId="13" borderId="0" xfId="1" applyFont="1" applyFill="1" applyAlignment="1">
      <alignment horizontal="center" vertical="center"/>
    </xf>
    <xf numFmtId="0" fontId="23" fillId="18" borderId="29" xfId="0" applyFont="1" applyFill="1" applyBorder="1" applyAlignment="1">
      <alignment horizontal="center" vertical="center"/>
    </xf>
    <xf numFmtId="0" fontId="0" fillId="0" borderId="0" xfId="0" applyAlignment="1">
      <alignment vertical="center"/>
    </xf>
    <xf numFmtId="0" fontId="36" fillId="5" borderId="0" xfId="0" applyFont="1" applyFill="1" applyAlignment="1">
      <alignment horizontal="center" vertical="center" wrapText="1"/>
    </xf>
    <xf numFmtId="0" fontId="21" fillId="0" borderId="0" xfId="0" applyFont="1" applyAlignment="1">
      <alignment vertical="center"/>
    </xf>
    <xf numFmtId="0" fontId="21" fillId="6" borderId="0" xfId="0" applyFont="1" applyFill="1" applyAlignment="1">
      <alignment horizontal="left" vertical="center"/>
    </xf>
    <xf numFmtId="0" fontId="21" fillId="12" borderId="0" xfId="0" applyFont="1" applyFill="1" applyAlignment="1">
      <alignment horizontal="center" vertical="center" wrapText="1"/>
    </xf>
    <xf numFmtId="0" fontId="24" fillId="3" borderId="33" xfId="0" applyFont="1" applyFill="1" applyBorder="1" applyAlignment="1">
      <alignment horizontal="center" vertical="center" wrapText="1"/>
    </xf>
    <xf numFmtId="0" fontId="35" fillId="16" borderId="19" xfId="0" applyFont="1" applyFill="1" applyBorder="1" applyAlignment="1">
      <alignment horizontal="center" vertical="center" wrapText="1"/>
    </xf>
    <xf numFmtId="0" fontId="38" fillId="0" borderId="0" xfId="0" applyFont="1" applyAlignment="1">
      <alignment horizontal="center" vertical="center"/>
    </xf>
    <xf numFmtId="0" fontId="39" fillId="19" borderId="0" xfId="0" applyFont="1" applyFill="1" applyAlignment="1">
      <alignment horizontal="center" vertical="center"/>
    </xf>
    <xf numFmtId="0" fontId="0" fillId="0" borderId="21" xfId="0" applyBorder="1" applyAlignment="1">
      <alignment wrapText="1"/>
    </xf>
    <xf numFmtId="0" fontId="6" fillId="0" borderId="21" xfId="0" applyFont="1" applyBorder="1" applyAlignment="1">
      <alignment horizontal="left" vertical="center" wrapText="1"/>
    </xf>
    <xf numFmtId="0" fontId="0" fillId="8" borderId="21" xfId="0" applyFill="1" applyBorder="1" applyAlignment="1">
      <alignment horizontal="center" vertical="top"/>
    </xf>
    <xf numFmtId="0" fontId="0" fillId="12" borderId="21" xfId="0" applyFill="1" applyBorder="1" applyAlignment="1">
      <alignment horizontal="center" vertical="top"/>
    </xf>
    <xf numFmtId="0" fontId="1" fillId="0" borderId="21" xfId="0" applyFont="1" applyBorder="1" applyAlignment="1">
      <alignment wrapText="1"/>
    </xf>
    <xf numFmtId="0" fontId="1" fillId="12" borderId="21" xfId="0" applyFont="1" applyFill="1" applyBorder="1" applyAlignment="1">
      <alignment horizontal="center" vertical="top"/>
    </xf>
    <xf numFmtId="0" fontId="1" fillId="2" borderId="0" xfId="0" applyFont="1" applyFill="1" applyAlignment="1">
      <alignment horizontal="center" vertical="center"/>
    </xf>
    <xf numFmtId="0" fontId="2" fillId="20" borderId="0" xfId="0" applyFont="1" applyFill="1" applyAlignment="1">
      <alignment horizontal="center" vertical="center" wrapText="1"/>
    </xf>
    <xf numFmtId="0" fontId="40" fillId="21" borderId="0" xfId="0" applyFont="1" applyFill="1" applyAlignment="1">
      <alignment horizontal="center" vertical="center" wrapText="1"/>
    </xf>
    <xf numFmtId="0" fontId="40" fillId="21" borderId="0" xfId="0" applyFont="1" applyFill="1" applyAlignment="1">
      <alignment horizontal="center" vertical="top"/>
    </xf>
    <xf numFmtId="0" fontId="14" fillId="0" borderId="30" xfId="0" applyFont="1" applyBorder="1" applyAlignment="1">
      <alignment horizontal="center" vertical="center" wrapText="1"/>
    </xf>
    <xf numFmtId="0" fontId="14" fillId="0" borderId="28" xfId="0" applyFont="1" applyBorder="1" applyAlignment="1">
      <alignment vertical="center" wrapText="1"/>
    </xf>
    <xf numFmtId="0" fontId="14" fillId="0" borderId="19" xfId="0" applyFont="1" applyBorder="1" applyAlignment="1">
      <alignment horizontal="center" vertical="center" wrapText="1"/>
    </xf>
    <xf numFmtId="0" fontId="14" fillId="0" borderId="19" xfId="0" applyFont="1" applyBorder="1" applyAlignment="1">
      <alignment vertical="center" wrapText="1"/>
    </xf>
    <xf numFmtId="0" fontId="13" fillId="0" borderId="19" xfId="0" applyFont="1" applyBorder="1" applyAlignment="1">
      <alignment horizontal="center" vertical="center" wrapText="1"/>
    </xf>
    <xf numFmtId="0" fontId="14" fillId="0" borderId="19" xfId="0" applyFont="1" applyBorder="1" applyAlignment="1">
      <alignment vertical="top" wrapText="1"/>
    </xf>
    <xf numFmtId="0" fontId="14" fillId="0" borderId="31" xfId="0" applyFont="1" applyBorder="1" applyAlignment="1">
      <alignment horizontal="center" vertical="center" wrapText="1"/>
    </xf>
    <xf numFmtId="0" fontId="41" fillId="5" borderId="0" xfId="0" applyFont="1" applyFill="1" applyAlignment="1">
      <alignment horizontal="center" wrapText="1"/>
    </xf>
    <xf numFmtId="0" fontId="42" fillId="5" borderId="19" xfId="0" applyFont="1" applyFill="1" applyBorder="1" applyAlignment="1">
      <alignment horizontal="center" vertical="center" wrapText="1"/>
    </xf>
    <xf numFmtId="0" fontId="8" fillId="0" borderId="0" xfId="0" applyFont="1" applyAlignment="1">
      <alignment horizontal="center" vertical="center"/>
    </xf>
    <xf numFmtId="0" fontId="32" fillId="0" borderId="19" xfId="0" applyFont="1" applyBorder="1" applyAlignment="1">
      <alignment horizontal="center" vertical="center" wrapText="1"/>
    </xf>
    <xf numFmtId="0" fontId="14" fillId="5" borderId="19" xfId="0" applyFont="1" applyFill="1" applyBorder="1" applyAlignment="1">
      <alignment horizontal="center" vertical="center" wrapText="1"/>
    </xf>
    <xf numFmtId="9" fontId="0" fillId="5" borderId="19" xfId="1" applyFont="1" applyFill="1" applyBorder="1" applyAlignment="1">
      <alignment horizontal="center" vertical="center"/>
    </xf>
    <xf numFmtId="0" fontId="23" fillId="5" borderId="19" xfId="0" applyFont="1" applyFill="1" applyBorder="1" applyAlignment="1">
      <alignment vertical="center" wrapText="1"/>
    </xf>
    <xf numFmtId="0" fontId="0" fillId="0" borderId="0" xfId="0" applyAlignment="1">
      <alignment horizontal="left" wrapText="1"/>
    </xf>
    <xf numFmtId="9" fontId="0" fillId="0" borderId="0" xfId="1" applyFont="1" applyFill="1" applyAlignment="1">
      <alignment horizontal="center" vertical="center"/>
    </xf>
    <xf numFmtId="9" fontId="0" fillId="0" borderId="19" xfId="1" applyFont="1" applyFill="1" applyBorder="1" applyAlignment="1">
      <alignment horizontal="center" vertical="center"/>
    </xf>
    <xf numFmtId="0" fontId="14" fillId="13" borderId="19" xfId="0" applyFont="1" applyFill="1" applyBorder="1" applyAlignment="1">
      <alignment horizontal="center" vertical="center" wrapText="1"/>
    </xf>
    <xf numFmtId="9" fontId="0" fillId="0" borderId="0" xfId="1" applyFont="1" applyFill="1" applyBorder="1" applyAlignment="1">
      <alignment horizontal="center" vertical="center"/>
    </xf>
    <xf numFmtId="9" fontId="0" fillId="5" borderId="0" xfId="1" applyFont="1" applyFill="1" applyBorder="1" applyAlignment="1">
      <alignment horizontal="center" vertical="center"/>
    </xf>
    <xf numFmtId="9" fontId="0" fillId="0" borderId="0" xfId="1" applyFont="1" applyBorder="1" applyAlignment="1">
      <alignment horizontal="center" vertical="center"/>
    </xf>
    <xf numFmtId="0" fontId="8" fillId="11" borderId="0" xfId="0" applyFont="1" applyFill="1" applyAlignment="1">
      <alignment horizontal="center" vertical="center"/>
    </xf>
    <xf numFmtId="0" fontId="32" fillId="11" borderId="19" xfId="0" applyFont="1" applyFill="1" applyBorder="1" applyAlignment="1">
      <alignment horizontal="center" vertical="center" wrapText="1"/>
    </xf>
    <xf numFmtId="0" fontId="14" fillId="11" borderId="27" xfId="0" applyFont="1" applyFill="1" applyBorder="1" applyAlignment="1">
      <alignment horizontal="center" vertical="center" wrapText="1"/>
    </xf>
    <xf numFmtId="0" fontId="14" fillId="11" borderId="30" xfId="0" applyFont="1" applyFill="1" applyBorder="1" applyAlignment="1">
      <alignment horizontal="center" vertical="center" wrapText="1"/>
    </xf>
    <xf numFmtId="0" fontId="14" fillId="11" borderId="28" xfId="0" applyFont="1" applyFill="1" applyBorder="1" applyAlignment="1">
      <alignment vertical="center" wrapText="1"/>
    </xf>
    <xf numFmtId="0" fontId="14" fillId="11" borderId="19" xfId="0" applyFont="1" applyFill="1" applyBorder="1" applyAlignment="1">
      <alignment vertical="center" wrapText="1"/>
    </xf>
    <xf numFmtId="0" fontId="14" fillId="11" borderId="19" xfId="0" applyFont="1" applyFill="1" applyBorder="1" applyAlignment="1">
      <alignment horizontal="center" vertical="center" wrapText="1"/>
    </xf>
    <xf numFmtId="0" fontId="14" fillId="11" borderId="0" xfId="0" applyFont="1" applyFill="1" applyAlignment="1">
      <alignment horizontal="center" vertical="center" wrapText="1"/>
    </xf>
    <xf numFmtId="0" fontId="0" fillId="11" borderId="0" xfId="0" applyFill="1"/>
    <xf numFmtId="0" fontId="13" fillId="11" borderId="19" xfId="0" applyFont="1" applyFill="1" applyBorder="1" applyAlignment="1">
      <alignment horizontal="center" vertical="center" wrapText="1"/>
    </xf>
    <xf numFmtId="9" fontId="8" fillId="5" borderId="0" xfId="1" applyFont="1" applyFill="1" applyAlignment="1">
      <alignment horizontal="center" vertical="center"/>
    </xf>
    <xf numFmtId="9" fontId="8" fillId="5" borderId="0" xfId="1" applyFont="1" applyFill="1" applyBorder="1" applyAlignment="1">
      <alignment horizontal="center" vertical="center"/>
    </xf>
    <xf numFmtId="0" fontId="2" fillId="18" borderId="0" xfId="0" applyFont="1" applyFill="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horizontal="center"/>
    </xf>
    <xf numFmtId="0" fontId="21" fillId="6" borderId="0" xfId="0" applyFont="1" applyFill="1" applyAlignment="1">
      <alignment horizontal="center" vertical="center" wrapText="1"/>
    </xf>
    <xf numFmtId="0" fontId="21" fillId="6" borderId="0" xfId="0" applyFont="1" applyFill="1" applyAlignment="1">
      <alignment horizontal="left" vertical="center" wrapText="1"/>
    </xf>
    <xf numFmtId="0" fontId="21" fillId="13" borderId="0" xfId="0" applyFont="1" applyFill="1" applyAlignment="1">
      <alignment horizontal="center" vertical="center" wrapText="1"/>
    </xf>
    <xf numFmtId="0" fontId="21" fillId="5" borderId="0" xfId="0" applyFont="1" applyFill="1" applyAlignment="1">
      <alignment horizontal="center" vertical="center" wrapText="1"/>
    </xf>
    <xf numFmtId="0" fontId="18" fillId="6" borderId="0" xfId="0" applyFont="1" applyFill="1" applyAlignment="1">
      <alignment horizontal="center" vertical="center" wrapText="1"/>
    </xf>
    <xf numFmtId="0" fontId="5" fillId="0" borderId="0" xfId="0" applyFont="1" applyAlignment="1">
      <alignment horizontal="left" vertical="center" wrapText="1"/>
    </xf>
    <xf numFmtId="0" fontId="0" fillId="0" borderId="5" xfId="0" applyBorder="1" applyAlignment="1">
      <alignment horizontal="left" vertical="center" wrapText="1"/>
    </xf>
    <xf numFmtId="0" fontId="25" fillId="11" borderId="19" xfId="0" applyFont="1" applyFill="1" applyBorder="1" applyAlignment="1">
      <alignment horizontal="center" vertical="center" wrapText="1"/>
    </xf>
    <xf numFmtId="0" fontId="18" fillId="0" borderId="10" xfId="0" applyFont="1" applyBorder="1" applyAlignment="1">
      <alignment horizontal="center" vertical="center" wrapText="1"/>
    </xf>
    <xf numFmtId="0" fontId="18" fillId="0" borderId="20" xfId="0" applyFont="1" applyBorder="1" applyAlignment="1">
      <alignment horizontal="center" vertical="center" wrapText="1"/>
    </xf>
    <xf numFmtId="0" fontId="11" fillId="0" borderId="0" xfId="0" applyFont="1" applyAlignment="1">
      <alignment horizontal="left" vertical="center" wrapText="1"/>
    </xf>
    <xf numFmtId="0" fontId="25" fillId="6" borderId="19" xfId="0" applyFont="1" applyFill="1" applyBorder="1" applyAlignment="1">
      <alignment horizontal="center" vertical="center" wrapText="1"/>
    </xf>
    <xf numFmtId="0" fontId="25" fillId="0" borderId="19" xfId="0" applyFont="1" applyBorder="1" applyAlignment="1">
      <alignment horizontal="center" vertical="center" wrapText="1"/>
    </xf>
    <xf numFmtId="0" fontId="25" fillId="5" borderId="19" xfId="0" applyFont="1" applyFill="1" applyBorder="1" applyAlignment="1">
      <alignment horizontal="center" vertical="center" wrapText="1"/>
    </xf>
    <xf numFmtId="0" fontId="30" fillId="16" borderId="0" xfId="0" applyFont="1" applyFill="1" applyAlignment="1">
      <alignment horizontal="center"/>
    </xf>
    <xf numFmtId="0" fontId="21" fillId="0" borderId="5" xfId="0" applyFont="1" applyBorder="1" applyAlignment="1">
      <alignment horizontal="left" vertical="center" wrapText="1"/>
    </xf>
    <xf numFmtId="0" fontId="17" fillId="2" borderId="6" xfId="0" applyFont="1" applyFill="1" applyBorder="1" applyAlignment="1">
      <alignment horizontal="center"/>
    </xf>
    <xf numFmtId="0" fontId="17" fillId="4" borderId="6" xfId="0" applyFont="1" applyFill="1" applyBorder="1" applyAlignment="1">
      <alignment horizontal="center"/>
    </xf>
    <xf numFmtId="49" fontId="14" fillId="0" borderId="22"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0" fontId="23" fillId="2" borderId="21" xfId="0" applyFont="1" applyFill="1" applyBorder="1" applyAlignment="1">
      <alignment horizontal="center" vertical="center" wrapText="1"/>
    </xf>
    <xf numFmtId="0" fontId="23" fillId="0" borderId="21" xfId="0" applyFont="1" applyBorder="1" applyAlignment="1">
      <alignment horizontal="center" vertical="center" wrapText="1"/>
    </xf>
    <xf numFmtId="0" fontId="10" fillId="0" borderId="8" xfId="0" applyFont="1" applyBorder="1" applyAlignment="1" applyProtection="1">
      <alignment horizontal="center" vertical="center" wrapText="1"/>
      <protection hidden="1"/>
    </xf>
    <xf numFmtId="0" fontId="10" fillId="0" borderId="9" xfId="0" applyFont="1" applyBorder="1" applyAlignment="1" applyProtection="1">
      <alignment horizontal="center" vertical="center" wrapText="1"/>
      <protection hidden="1"/>
    </xf>
    <xf numFmtId="0" fontId="23" fillId="4" borderId="21" xfId="0" applyFont="1" applyFill="1" applyBorder="1" applyAlignment="1">
      <alignment horizontal="center" vertical="center" wrapText="1"/>
    </xf>
    <xf numFmtId="0" fontId="10" fillId="4" borderId="8" xfId="0" applyFont="1" applyFill="1" applyBorder="1" applyAlignment="1" applyProtection="1">
      <alignment horizontal="center" vertical="center" wrapText="1"/>
      <protection hidden="1"/>
    </xf>
    <xf numFmtId="0" fontId="10" fillId="4" borderId="9" xfId="0" applyFont="1" applyFill="1" applyBorder="1" applyAlignment="1" applyProtection="1">
      <alignment horizontal="center" vertical="center" wrapText="1"/>
      <protection hidden="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9" fillId="4" borderId="8" xfId="0" applyFont="1" applyFill="1" applyBorder="1" applyAlignment="1" applyProtection="1">
      <alignment horizontal="center" vertical="center" wrapText="1"/>
      <protection hidden="1"/>
    </xf>
    <xf numFmtId="0" fontId="9" fillId="4" borderId="9" xfId="0" applyFont="1" applyFill="1" applyBorder="1" applyAlignment="1" applyProtection="1">
      <alignment horizontal="center" vertical="center" wrapText="1"/>
      <protection hidden="1"/>
    </xf>
    <xf numFmtId="0" fontId="8" fillId="0" borderId="5" xfId="0" applyFont="1" applyBorder="1" applyAlignment="1">
      <alignment horizontal="left" vertical="center" wrapText="1"/>
    </xf>
    <xf numFmtId="0" fontId="11" fillId="0" borderId="18" xfId="0" applyFont="1" applyBorder="1" applyAlignment="1">
      <alignment horizontal="left" vertical="center" wrapText="1"/>
    </xf>
    <xf numFmtId="0" fontId="1" fillId="4" borderId="0" xfId="0" applyFont="1" applyFill="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w="3175">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'3.1.1. mērķi - mērķa grupas'!$D$17:$D$22</c:f>
              <c:strCache>
                <c:ptCount val="6"/>
                <c:pt idx="0">
                  <c:v>Kurzeme</c:v>
                </c:pt>
                <c:pt idx="1">
                  <c:v>Latgale</c:v>
                </c:pt>
                <c:pt idx="2">
                  <c:v>Pierīga</c:v>
                </c:pt>
                <c:pt idx="3">
                  <c:v>Rīga</c:v>
                </c:pt>
                <c:pt idx="4">
                  <c:v>Vidzeme</c:v>
                </c:pt>
                <c:pt idx="5">
                  <c:v>Zemgale</c:v>
                </c:pt>
              </c:strCache>
            </c:strRef>
          </c:cat>
          <c:val>
            <c:numRef>
              <c:f>'3.1.1. mērķi - mērķa grupas'!$E$17:$E$22</c:f>
              <c:numCache>
                <c:formatCode>General</c:formatCode>
                <c:ptCount val="6"/>
                <c:pt idx="0">
                  <c:v>3</c:v>
                </c:pt>
                <c:pt idx="1">
                  <c:v>2</c:v>
                </c:pt>
                <c:pt idx="2">
                  <c:v>3</c:v>
                </c:pt>
                <c:pt idx="3">
                  <c:v>10</c:v>
                </c:pt>
                <c:pt idx="5">
                  <c:v>2</c:v>
                </c:pt>
              </c:numCache>
            </c:numRef>
          </c:val>
          <c:extLst>
            <c:ext xmlns:c16="http://schemas.microsoft.com/office/drawing/2014/chart" uri="{C3380CC4-5D6E-409C-BE32-E72D297353CC}">
              <c16:uniqueId val="{00000000-45ED-46AA-9049-78405F13AA40}"/>
            </c:ext>
          </c:extLst>
        </c:ser>
        <c:dLbls>
          <c:dLblPos val="outEnd"/>
          <c:showLegendKey val="0"/>
          <c:showVal val="1"/>
          <c:showCatName val="0"/>
          <c:showSerName val="0"/>
          <c:showPercent val="0"/>
          <c:showBubbleSize val="0"/>
        </c:dLbls>
        <c:gapWidth val="100"/>
        <c:axId val="1265874015"/>
        <c:axId val="1265872095"/>
      </c:barChart>
      <c:catAx>
        <c:axId val="126587401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1265872095"/>
        <c:crosses val="autoZero"/>
        <c:auto val="1"/>
        <c:lblAlgn val="ctr"/>
        <c:lblOffset val="100"/>
        <c:noMultiLvlLbl val="0"/>
      </c:catAx>
      <c:valAx>
        <c:axId val="12658720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1265874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'3.1.1. mērķi - mērķa grupas'!$D$33:$D$37</c:f>
              <c:strCache>
                <c:ptCount val="5"/>
                <c:pt idx="0">
                  <c:v>Kurzemes reģions</c:v>
                </c:pt>
                <c:pt idx="1">
                  <c:v>Latgales reģions</c:v>
                </c:pt>
                <c:pt idx="2">
                  <c:v>Rīgas reģions reģions</c:v>
                </c:pt>
                <c:pt idx="3">
                  <c:v>Vidzemes reģions</c:v>
                </c:pt>
                <c:pt idx="4">
                  <c:v>Zemgales reģions</c:v>
                </c:pt>
              </c:strCache>
            </c:strRef>
          </c:cat>
          <c:val>
            <c:numRef>
              <c:f>'3.1.1. mērķi - mērķa grupas'!$E$33:$E$37</c:f>
              <c:numCache>
                <c:formatCode>General</c:formatCode>
                <c:ptCount val="5"/>
                <c:pt idx="0">
                  <c:v>5</c:v>
                </c:pt>
                <c:pt idx="1">
                  <c:v>5</c:v>
                </c:pt>
                <c:pt idx="2">
                  <c:v>7</c:v>
                </c:pt>
                <c:pt idx="3">
                  <c:v>5</c:v>
                </c:pt>
                <c:pt idx="4">
                  <c:v>4</c:v>
                </c:pt>
              </c:numCache>
            </c:numRef>
          </c:val>
          <c:extLst>
            <c:ext xmlns:c16="http://schemas.microsoft.com/office/drawing/2014/chart" uri="{C3380CC4-5D6E-409C-BE32-E72D297353CC}">
              <c16:uniqueId val="{00000000-2A26-4DE3-941D-EC742275AB74}"/>
            </c:ext>
          </c:extLst>
        </c:ser>
        <c:dLbls>
          <c:dLblPos val="outEnd"/>
          <c:showLegendKey val="0"/>
          <c:showVal val="1"/>
          <c:showCatName val="0"/>
          <c:showSerName val="0"/>
          <c:showPercent val="0"/>
          <c:showBubbleSize val="0"/>
        </c:dLbls>
        <c:gapWidth val="219"/>
        <c:overlap val="-27"/>
        <c:axId val="1378186832"/>
        <c:axId val="1378192112"/>
      </c:barChart>
      <c:catAx>
        <c:axId val="13781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192112"/>
        <c:crosses val="autoZero"/>
        <c:auto val="1"/>
        <c:lblAlgn val="ctr"/>
        <c:lblOffset val="100"/>
        <c:noMultiLvlLbl val="0"/>
      </c:catAx>
      <c:valAx>
        <c:axId val="1378192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186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'Vismazāk aizsargātās grupas'!$B$30:$B$47</c:f>
              <c:strCache>
                <c:ptCount val="18"/>
                <c:pt idx="0">
                  <c:v>personas pirmspensijas vecumā</c:v>
                </c:pt>
                <c:pt idx="1">
                  <c:v>Ukrainas civiliedzīvotāji*</c:v>
                </c:pt>
                <c:pt idx="2">
                  <c:v>maznodrošinātās personas</c:v>
                </c:pt>
                <c:pt idx="3">
                  <c:v>personas ar zemu izglītības līmeni</c:v>
                </c:pt>
                <c:pt idx="4">
                  <c:v>personas ar alkohola, narkotisko, psihotropo, toksisko vielu, azartspēļu vai datorspēļu atkarības problēmām un viņu ģimenes</c:v>
                </c:pt>
                <c:pt idx="5">
                  <c:v>Černobiļas atomelektrostacijas avārijas seku likvidēšanas dalībnieki un viņu ģimenes vai Černobiļas atomelektrostacijas avārijas dēļ cietušās personas un viņu ģimenes</c:v>
                </c:pt>
                <c:pt idx="6">
                  <c:v>personas, kurām stihisku nelaimju vai dabas katastrofu dēļ ir nodarīts kaitējums, vai viņu ģimenes</c:v>
                </c:pt>
                <c:pt idx="7">
                  <c:v>politiski represētās personas</c:v>
                </c:pt>
                <c:pt idx="8">
                  <c:v>cilvēktirdzniecības upuri</c:v>
                </c:pt>
                <c:pt idx="9">
                  <c:v>bezpajumtnieki</c:v>
                </c:pt>
                <c:pt idx="10">
                  <c:v>ilgstošie bezdarbnieki</c:v>
                </c:pt>
                <c:pt idx="11">
                  <c:v>personas, kuras atbrīvotas no ieslodzījuma vietām</c:v>
                </c:pt>
                <c:pt idx="12">
                  <c:v>15-25 gadus veci jaunieši</c:v>
                </c:pt>
                <c:pt idx="13">
                  <c:v>personas darbnespējas vecumā</c:v>
                </c:pt>
                <c:pt idx="14">
                  <c:v>personas ar invaliditāti</c:v>
                </c:pt>
                <c:pt idx="15">
                  <c:v>ģimenes, kuras audzina trīs un vairāk bērnus</c:v>
                </c:pt>
                <c:pt idx="16">
                  <c:v>nepilnās ģimenes jeb ģimenes, kurās bērnus audzina viens no vecākiem</c:v>
                </c:pt>
                <c:pt idx="17">
                  <c:v>un citas sabiedrības vismazāk aizsargātās grupas</c:v>
                </c:pt>
              </c:strCache>
            </c:strRef>
          </c:cat>
          <c:val>
            <c:numRef>
              <c:f>'Vismazāk aizsargātās grupas'!$I$30:$I$47</c:f>
              <c:numCache>
                <c:formatCode>General</c:formatCode>
                <c:ptCount val="18"/>
                <c:pt idx="0">
                  <c:v>1</c:v>
                </c:pt>
                <c:pt idx="1">
                  <c:v>1</c:v>
                </c:pt>
                <c:pt idx="2">
                  <c:v>3</c:v>
                </c:pt>
                <c:pt idx="3">
                  <c:v>2</c:v>
                </c:pt>
                <c:pt idx="4">
                  <c:v>2</c:v>
                </c:pt>
                <c:pt idx="5">
                  <c:v>0</c:v>
                </c:pt>
                <c:pt idx="6">
                  <c:v>0</c:v>
                </c:pt>
                <c:pt idx="7">
                  <c:v>0</c:v>
                </c:pt>
                <c:pt idx="8">
                  <c:v>1</c:v>
                </c:pt>
                <c:pt idx="9">
                  <c:v>0</c:v>
                </c:pt>
                <c:pt idx="10">
                  <c:v>0</c:v>
                </c:pt>
                <c:pt idx="11">
                  <c:v>0</c:v>
                </c:pt>
                <c:pt idx="12">
                  <c:v>3</c:v>
                </c:pt>
                <c:pt idx="13">
                  <c:v>2</c:v>
                </c:pt>
                <c:pt idx="14">
                  <c:v>4</c:v>
                </c:pt>
                <c:pt idx="15">
                  <c:v>1</c:v>
                </c:pt>
                <c:pt idx="16">
                  <c:v>2</c:v>
                </c:pt>
                <c:pt idx="17">
                  <c:v>2</c:v>
                </c:pt>
              </c:numCache>
            </c:numRef>
          </c:val>
          <c:extLst>
            <c:ext xmlns:c16="http://schemas.microsoft.com/office/drawing/2014/chart" uri="{C3380CC4-5D6E-409C-BE32-E72D297353CC}">
              <c16:uniqueId val="{00000000-F27D-43B7-9B0B-3A86D9E56339}"/>
            </c:ext>
          </c:extLst>
        </c:ser>
        <c:dLbls>
          <c:showLegendKey val="0"/>
          <c:showVal val="0"/>
          <c:showCatName val="0"/>
          <c:showSerName val="0"/>
          <c:showPercent val="0"/>
          <c:showBubbleSize val="0"/>
        </c:dLbls>
        <c:gapWidth val="182"/>
        <c:axId val="1630005807"/>
        <c:axId val="1630001007"/>
      </c:barChart>
      <c:catAx>
        <c:axId val="16300058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0001007"/>
        <c:crosses val="autoZero"/>
        <c:auto val="1"/>
        <c:lblAlgn val="ctr"/>
        <c:lblOffset val="100"/>
        <c:noMultiLvlLbl val="0"/>
      </c:catAx>
      <c:valAx>
        <c:axId val="1630001007"/>
        <c:scaling>
          <c:orientation val="minMax"/>
          <c:max val="4"/>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0005807"/>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'Pīlāru radars'!$A$3</c:f>
              <c:strCache>
                <c:ptCount val="1"/>
                <c:pt idx="0">
                  <c:v>"Mazaizsargātas sabiedrības grupas - nepilngadīgu grūtnieču interešu aizstāvība, veidojot valsts atbalsta sistēmu, II posms"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'Pīlāru radars'!$B$2:$E$2</c:f>
              <c:strCache>
                <c:ptCount val="4"/>
                <c:pt idx="0">
                  <c:v>Sadarības tīkls</c:v>
                </c:pt>
                <c:pt idx="1">
                  <c:v>Rīki un sistēmas</c:v>
                </c:pt>
                <c:pt idx="2">
                  <c:v>Kompetence un zināšanas</c:v>
                </c:pt>
                <c:pt idx="3">
                  <c:v>Cilvēkresursu kapacitāte</c:v>
                </c:pt>
              </c:strCache>
            </c:strRef>
          </c:cat>
          <c:val>
            <c:numRef>
              <c:f>'Pīlāru radars'!$B$3:$E$3</c:f>
              <c:numCache>
                <c:formatCode>General</c:formatCode>
                <c:ptCount val="4"/>
                <c:pt idx="0">
                  <c:v>5</c:v>
                </c:pt>
                <c:pt idx="1">
                  <c:v>5</c:v>
                </c:pt>
                <c:pt idx="2">
                  <c:v>4</c:v>
                </c:pt>
                <c:pt idx="3">
                  <c:v>2</c:v>
                </c:pt>
              </c:numCache>
            </c:numRef>
          </c:val>
          <c:extLst>
            <c:ext xmlns:c16="http://schemas.microsoft.com/office/drawing/2014/chart" uri="{C3380CC4-5D6E-409C-BE32-E72D297353CC}">
              <c16:uniqueId val="{00000000-B5A3-4726-BAD3-E47F21229627}"/>
            </c:ext>
          </c:extLst>
        </c:ser>
        <c:ser>
          <c:idx val="1"/>
          <c:order val="1"/>
          <c:tx>
            <c:strRef>
              <c:f>'Pīlāru radars'!$A$4</c:f>
              <c:strCache>
                <c:ptCount val="1"/>
                <c:pt idx="0">
                  <c:v>Sociālās drošības interešu pārstāvības tīkls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'Pīlāru radars'!$B$2:$E$2</c:f>
              <c:strCache>
                <c:ptCount val="4"/>
                <c:pt idx="0">
                  <c:v>Sadarības tīkls</c:v>
                </c:pt>
                <c:pt idx="1">
                  <c:v>Rīki un sistēmas</c:v>
                </c:pt>
                <c:pt idx="2">
                  <c:v>Kompetence un zināšanas</c:v>
                </c:pt>
                <c:pt idx="3">
                  <c:v>Cilvēkresursu kapacitāte</c:v>
                </c:pt>
              </c:strCache>
            </c:strRef>
          </c:cat>
          <c:val>
            <c:numRef>
              <c:f>'Pīlāru radars'!$B$4:$E$4</c:f>
              <c:numCache>
                <c:formatCode>General</c:formatCode>
                <c:ptCount val="4"/>
                <c:pt idx="0">
                  <c:v>5</c:v>
                </c:pt>
                <c:pt idx="1">
                  <c:v>3</c:v>
                </c:pt>
                <c:pt idx="2">
                  <c:v>2</c:v>
                </c:pt>
                <c:pt idx="3">
                  <c:v>5</c:v>
                </c:pt>
              </c:numCache>
            </c:numRef>
          </c:val>
          <c:extLst>
            <c:ext xmlns:c16="http://schemas.microsoft.com/office/drawing/2014/chart" uri="{C3380CC4-5D6E-409C-BE32-E72D297353CC}">
              <c16:uniqueId val="{00000001-B5A3-4726-BAD3-E47F21229627}"/>
            </c:ext>
          </c:extLst>
        </c:ser>
        <c:ser>
          <c:idx val="2"/>
          <c:order val="2"/>
          <c:tx>
            <c:strRef>
              <c:f>'Pīlāru radars'!$A$5</c:f>
              <c:strCache>
                <c:ptCount val="1"/>
                <c:pt idx="0">
                  <c:v>Bērnu interešu pārstāvniecība sociālās drošības jomā</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'Pīlāru radars'!$B$2:$E$2</c:f>
              <c:strCache>
                <c:ptCount val="4"/>
                <c:pt idx="0">
                  <c:v>Sadarības tīkls</c:v>
                </c:pt>
                <c:pt idx="1">
                  <c:v>Rīki un sistēmas</c:v>
                </c:pt>
                <c:pt idx="2">
                  <c:v>Kompetence un zināšanas</c:v>
                </c:pt>
                <c:pt idx="3">
                  <c:v>Cilvēkresursu kapacitāte</c:v>
                </c:pt>
              </c:strCache>
            </c:strRef>
          </c:cat>
          <c:val>
            <c:numRef>
              <c:f>'Pīlāru radars'!$B$5:$E$5</c:f>
              <c:numCache>
                <c:formatCode>General</c:formatCode>
                <c:ptCount val="4"/>
                <c:pt idx="0">
                  <c:v>4</c:v>
                </c:pt>
                <c:pt idx="1">
                  <c:v>5</c:v>
                </c:pt>
                <c:pt idx="2">
                  <c:v>3</c:v>
                </c:pt>
                <c:pt idx="3">
                  <c:v>5</c:v>
                </c:pt>
              </c:numCache>
            </c:numRef>
          </c:val>
          <c:extLst>
            <c:ext xmlns:c16="http://schemas.microsoft.com/office/drawing/2014/chart" uri="{C3380CC4-5D6E-409C-BE32-E72D297353CC}">
              <c16:uniqueId val="{00000002-B5A3-4726-BAD3-E47F21229627}"/>
            </c:ext>
          </c:extLst>
        </c:ser>
        <c:ser>
          <c:idx val="3"/>
          <c:order val="3"/>
          <c:tx>
            <c:strRef>
              <c:f>'Pīlāru radars'!$A$6</c:f>
              <c:strCache>
                <c:ptCount val="1"/>
                <c:pt idx="0">
                  <c:v>Reģionālo jaunatnes organizāciju kapacitātes stiprināšana interešu aizstāvības jomā (LJP 9.0)</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'Pīlāru radars'!$B$2:$E$2</c:f>
              <c:strCache>
                <c:ptCount val="4"/>
                <c:pt idx="0">
                  <c:v>Sadarības tīkls</c:v>
                </c:pt>
                <c:pt idx="1">
                  <c:v>Rīki un sistēmas</c:v>
                </c:pt>
                <c:pt idx="2">
                  <c:v>Kompetence un zināšanas</c:v>
                </c:pt>
                <c:pt idx="3">
                  <c:v>Cilvēkresursu kapacitāte</c:v>
                </c:pt>
              </c:strCache>
            </c:strRef>
          </c:cat>
          <c:val>
            <c:numRef>
              <c:f>'Pīlāru radars'!$B$6:$E$6</c:f>
              <c:numCache>
                <c:formatCode>General</c:formatCode>
                <c:ptCount val="4"/>
                <c:pt idx="0">
                  <c:v>5</c:v>
                </c:pt>
                <c:pt idx="1">
                  <c:v>3</c:v>
                </c:pt>
                <c:pt idx="2">
                  <c:v>5</c:v>
                </c:pt>
                <c:pt idx="3">
                  <c:v>5</c:v>
                </c:pt>
              </c:numCache>
            </c:numRef>
          </c:val>
          <c:extLst>
            <c:ext xmlns:c16="http://schemas.microsoft.com/office/drawing/2014/chart" uri="{C3380CC4-5D6E-409C-BE32-E72D297353CC}">
              <c16:uniqueId val="{00000003-B5A3-4726-BAD3-E47F21229627}"/>
            </c:ext>
          </c:extLst>
        </c:ser>
        <c:ser>
          <c:idx val="4"/>
          <c:order val="4"/>
          <c:tx>
            <c:strRef>
              <c:f>'Pīlāru radars'!$A$7</c:f>
              <c:strCache>
                <c:ptCount val="1"/>
                <c:pt idx="0">
                  <c:v> "Sociālā atbalsta programma "Līdz.Vērtīgs""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'Pīlāru radars'!$B$2:$E$2</c:f>
              <c:strCache>
                <c:ptCount val="4"/>
                <c:pt idx="0">
                  <c:v>Sadarības tīkls</c:v>
                </c:pt>
                <c:pt idx="1">
                  <c:v>Rīki un sistēmas</c:v>
                </c:pt>
                <c:pt idx="2">
                  <c:v>Kompetence un zināšanas</c:v>
                </c:pt>
                <c:pt idx="3">
                  <c:v>Cilvēkresursu kapacitāte</c:v>
                </c:pt>
              </c:strCache>
            </c:strRef>
          </c:cat>
          <c:val>
            <c:numRef>
              <c:f>'Pīlāru radars'!$B$7:$E$7</c:f>
              <c:numCache>
                <c:formatCode>General</c:formatCode>
                <c:ptCount val="4"/>
                <c:pt idx="0">
                  <c:v>4</c:v>
                </c:pt>
                <c:pt idx="1">
                  <c:v>5</c:v>
                </c:pt>
                <c:pt idx="2">
                  <c:v>5</c:v>
                </c:pt>
                <c:pt idx="3">
                  <c:v>4</c:v>
                </c:pt>
              </c:numCache>
            </c:numRef>
          </c:val>
          <c:extLst>
            <c:ext xmlns:c16="http://schemas.microsoft.com/office/drawing/2014/chart" uri="{C3380CC4-5D6E-409C-BE32-E72D297353CC}">
              <c16:uniqueId val="{0000000A-B5A3-4726-BAD3-E47F21229627}"/>
            </c:ext>
          </c:extLst>
        </c:ser>
        <c:ser>
          <c:idx val="5"/>
          <c:order val="5"/>
          <c:tx>
            <c:strRef>
              <c:f>'Pīlāru radars'!$A$8</c:f>
              <c:strCache>
                <c:ptCount val="1"/>
                <c:pt idx="0">
                  <c:v>"Trešās paaudzes universitāšu tīkla izveide Latvijā sabiedrības vecākās paaudzes sociālās labklājības un drošības vairošanas interesēs"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'Pīlāru radars'!$B$2:$E$2</c:f>
              <c:strCache>
                <c:ptCount val="4"/>
                <c:pt idx="0">
                  <c:v>Sadarības tīkls</c:v>
                </c:pt>
                <c:pt idx="1">
                  <c:v>Rīki un sistēmas</c:v>
                </c:pt>
                <c:pt idx="2">
                  <c:v>Kompetence un zināšanas</c:v>
                </c:pt>
                <c:pt idx="3">
                  <c:v>Cilvēkresursu kapacitāte</c:v>
                </c:pt>
              </c:strCache>
            </c:strRef>
          </c:cat>
          <c:val>
            <c:numRef>
              <c:f>'Pīlāru radars'!$B$8:$E$8</c:f>
              <c:numCache>
                <c:formatCode>General</c:formatCode>
                <c:ptCount val="4"/>
                <c:pt idx="0">
                  <c:v>5</c:v>
                </c:pt>
                <c:pt idx="1">
                  <c:v>5</c:v>
                </c:pt>
                <c:pt idx="2">
                  <c:v>4</c:v>
                </c:pt>
                <c:pt idx="3">
                  <c:v>3</c:v>
                </c:pt>
              </c:numCache>
            </c:numRef>
          </c:val>
          <c:extLst>
            <c:ext xmlns:c16="http://schemas.microsoft.com/office/drawing/2014/chart" uri="{C3380CC4-5D6E-409C-BE32-E72D297353CC}">
              <c16:uniqueId val="{0000000B-B5A3-4726-BAD3-E47F21229627}"/>
            </c:ext>
          </c:extLst>
        </c:ser>
        <c:dLbls>
          <c:showLegendKey val="0"/>
          <c:showVal val="0"/>
          <c:showCatName val="0"/>
          <c:showSerName val="0"/>
          <c:showPercent val="0"/>
          <c:showBubbleSize val="0"/>
        </c:dLbls>
        <c:axId val="1843129807"/>
        <c:axId val="1843130767"/>
      </c:radarChart>
      <c:catAx>
        <c:axId val="184312980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3130767"/>
        <c:crosses val="autoZero"/>
        <c:auto val="1"/>
        <c:lblAlgn val="ctr"/>
        <c:lblOffset val="100"/>
        <c:noMultiLvlLbl val="0"/>
      </c:catAx>
      <c:valAx>
        <c:axId val="1843130767"/>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8431298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'Pīlāru radars'!$A$21</c:f>
              <c:strCache>
                <c:ptCount val="1"/>
                <c:pt idx="0">
                  <c:v>Integritātes pakti – sabiedrības iesaiste publiskā finansējuma izlietojuma uzraudzībā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'Pīlāru radars'!$B$20:$E$20</c:f>
              <c:strCache>
                <c:ptCount val="4"/>
                <c:pt idx="0">
                  <c:v>Sadarības tīkls</c:v>
                </c:pt>
                <c:pt idx="1">
                  <c:v>Rīki un sistēmas</c:v>
                </c:pt>
                <c:pt idx="2">
                  <c:v>Kompetence un zināšanas</c:v>
                </c:pt>
                <c:pt idx="3">
                  <c:v>Cilvēkresursu kapacitāte</c:v>
                </c:pt>
              </c:strCache>
            </c:strRef>
          </c:cat>
          <c:val>
            <c:numRef>
              <c:f>'Pīlāru radars'!$B$21:$E$21</c:f>
              <c:numCache>
                <c:formatCode>General</c:formatCode>
                <c:ptCount val="4"/>
                <c:pt idx="0">
                  <c:v>2</c:v>
                </c:pt>
                <c:pt idx="1">
                  <c:v>2</c:v>
                </c:pt>
                <c:pt idx="2">
                  <c:v>4</c:v>
                </c:pt>
                <c:pt idx="3">
                  <c:v>5</c:v>
                </c:pt>
              </c:numCache>
            </c:numRef>
          </c:val>
          <c:extLst>
            <c:ext xmlns:c16="http://schemas.microsoft.com/office/drawing/2014/chart" uri="{C3380CC4-5D6E-409C-BE32-E72D297353CC}">
              <c16:uniqueId val="{00000000-D0F3-419B-810D-A4722EF6AEB4}"/>
            </c:ext>
          </c:extLst>
        </c:ser>
        <c:ser>
          <c:idx val="1"/>
          <c:order val="1"/>
          <c:tx>
            <c:strRef>
              <c:f>'Pīlāru radars'!$A$22</c:f>
              <c:strCache>
                <c:ptCount val="1"/>
                <c:pt idx="0">
                  <c:v>Efektīvs NBK. Principa nenodarīt būtisku kaitējumu" piemērošanas, ieviešanas un uzraudzības stiprināšana publiskos investīciju projektos"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'Pīlāru radars'!$B$20:$E$20</c:f>
              <c:strCache>
                <c:ptCount val="4"/>
                <c:pt idx="0">
                  <c:v>Sadarības tīkls</c:v>
                </c:pt>
                <c:pt idx="1">
                  <c:v>Rīki un sistēmas</c:v>
                </c:pt>
                <c:pt idx="2">
                  <c:v>Kompetence un zināšanas</c:v>
                </c:pt>
                <c:pt idx="3">
                  <c:v>Cilvēkresursu kapacitāte</c:v>
                </c:pt>
              </c:strCache>
            </c:strRef>
          </c:cat>
          <c:val>
            <c:numRef>
              <c:f>'Pīlāru radars'!$B$22:$E$22</c:f>
              <c:numCache>
                <c:formatCode>General</c:formatCode>
                <c:ptCount val="4"/>
                <c:pt idx="0">
                  <c:v>2</c:v>
                </c:pt>
                <c:pt idx="1">
                  <c:v>5</c:v>
                </c:pt>
                <c:pt idx="2">
                  <c:v>5</c:v>
                </c:pt>
                <c:pt idx="3">
                  <c:v>4</c:v>
                </c:pt>
              </c:numCache>
            </c:numRef>
          </c:val>
          <c:extLst>
            <c:ext xmlns:c16="http://schemas.microsoft.com/office/drawing/2014/chart" uri="{C3380CC4-5D6E-409C-BE32-E72D297353CC}">
              <c16:uniqueId val="{00000001-D0F3-419B-810D-A4722EF6AEB4}"/>
            </c:ext>
          </c:extLst>
        </c:ser>
        <c:ser>
          <c:idx val="2"/>
          <c:order val="2"/>
          <c:tx>
            <c:strRef>
              <c:f>'Pīlāru radars'!$A$23</c:f>
              <c:strCache>
                <c:ptCount val="1"/>
                <c:pt idx="0">
                  <c:v>ES fondu uzraugi </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'Pīlāru radars'!$B$20:$E$20</c:f>
              <c:strCache>
                <c:ptCount val="4"/>
                <c:pt idx="0">
                  <c:v>Sadarības tīkls</c:v>
                </c:pt>
                <c:pt idx="1">
                  <c:v>Rīki un sistēmas</c:v>
                </c:pt>
                <c:pt idx="2">
                  <c:v>Kompetence un zināšanas</c:v>
                </c:pt>
                <c:pt idx="3">
                  <c:v>Cilvēkresursu kapacitāte</c:v>
                </c:pt>
              </c:strCache>
            </c:strRef>
          </c:cat>
          <c:val>
            <c:numRef>
              <c:f>'Pīlāru radars'!$B$23:$E$23</c:f>
              <c:numCache>
                <c:formatCode>General</c:formatCode>
                <c:ptCount val="4"/>
                <c:pt idx="0">
                  <c:v>5</c:v>
                </c:pt>
                <c:pt idx="1">
                  <c:v>5</c:v>
                </c:pt>
                <c:pt idx="2">
                  <c:v>5</c:v>
                </c:pt>
                <c:pt idx="3">
                  <c:v>5</c:v>
                </c:pt>
              </c:numCache>
            </c:numRef>
          </c:val>
          <c:extLst>
            <c:ext xmlns:c16="http://schemas.microsoft.com/office/drawing/2014/chart" uri="{C3380CC4-5D6E-409C-BE32-E72D297353CC}">
              <c16:uniqueId val="{00000002-D0F3-419B-810D-A4722EF6AEB4}"/>
            </c:ext>
          </c:extLst>
        </c:ser>
        <c:ser>
          <c:idx val="3"/>
          <c:order val="3"/>
          <c:tx>
            <c:strRef>
              <c:f>'Pīlāru radars'!$A$24</c:f>
              <c:strCache>
                <c:ptCount val="1"/>
                <c:pt idx="0">
                  <c:v>Efektīvs un atbildīgs attīstības sadarbības finansējums </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'Pīlāru radars'!$B$20:$E$20</c:f>
              <c:strCache>
                <c:ptCount val="4"/>
                <c:pt idx="0">
                  <c:v>Sadarības tīkls</c:v>
                </c:pt>
                <c:pt idx="1">
                  <c:v>Rīki un sistēmas</c:v>
                </c:pt>
                <c:pt idx="2">
                  <c:v>Kompetence un zināšanas</c:v>
                </c:pt>
                <c:pt idx="3">
                  <c:v>Cilvēkresursu kapacitāte</c:v>
                </c:pt>
              </c:strCache>
            </c:strRef>
          </c:cat>
          <c:val>
            <c:numRef>
              <c:f>'Pīlāru radars'!$B$24:$E$24</c:f>
              <c:numCache>
                <c:formatCode>General</c:formatCode>
                <c:ptCount val="4"/>
                <c:pt idx="0">
                  <c:v>4</c:v>
                </c:pt>
                <c:pt idx="1">
                  <c:v>5</c:v>
                </c:pt>
                <c:pt idx="2">
                  <c:v>4</c:v>
                </c:pt>
                <c:pt idx="3">
                  <c:v>3</c:v>
                </c:pt>
              </c:numCache>
            </c:numRef>
          </c:val>
          <c:extLst>
            <c:ext xmlns:c16="http://schemas.microsoft.com/office/drawing/2014/chart" uri="{C3380CC4-5D6E-409C-BE32-E72D297353CC}">
              <c16:uniqueId val="{00000003-D0F3-419B-810D-A4722EF6AEB4}"/>
            </c:ext>
          </c:extLst>
        </c:ser>
        <c:dLbls>
          <c:showLegendKey val="0"/>
          <c:showVal val="0"/>
          <c:showCatName val="0"/>
          <c:showSerName val="0"/>
          <c:showPercent val="0"/>
          <c:showBubbleSize val="0"/>
        </c:dLbls>
        <c:axId val="1843129807"/>
        <c:axId val="1843130767"/>
      </c:radarChart>
      <c:catAx>
        <c:axId val="1843129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3130767"/>
        <c:crosses val="autoZero"/>
        <c:auto val="1"/>
        <c:lblAlgn val="ctr"/>
        <c:lblOffset val="100"/>
        <c:noMultiLvlLbl val="0"/>
      </c:catAx>
      <c:valAx>
        <c:axId val="1843130767"/>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8431298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304800</xdr:colOff>
      <xdr:row>14</xdr:row>
      <xdr:rowOff>88900</xdr:rowOff>
    </xdr:from>
    <xdr:to>
      <xdr:col>8</xdr:col>
      <xdr:colOff>787400</xdr:colOff>
      <xdr:row>23</xdr:row>
      <xdr:rowOff>174171</xdr:rowOff>
    </xdr:to>
    <xdr:graphicFrame macro="">
      <xdr:nvGraphicFramePr>
        <xdr:cNvPr id="2" name="Chart 1">
          <a:extLst>
            <a:ext uri="{FF2B5EF4-FFF2-40B4-BE49-F238E27FC236}">
              <a16:creationId xmlns:a16="http://schemas.microsoft.com/office/drawing/2014/main" id="{B1C3D2A3-EF6F-4099-91A3-BB02FCC81E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157843</xdr:colOff>
      <xdr:row>31</xdr:row>
      <xdr:rowOff>152400</xdr:rowOff>
    </xdr:from>
    <xdr:to>
      <xdr:col>8</xdr:col>
      <xdr:colOff>647700</xdr:colOff>
      <xdr:row>41</xdr:row>
      <xdr:rowOff>0</xdr:rowOff>
    </xdr:to>
    <xdr:graphicFrame macro="">
      <xdr:nvGraphicFramePr>
        <xdr:cNvPr id="3" name="Chart 2">
          <a:extLst>
            <a:ext uri="{FF2B5EF4-FFF2-40B4-BE49-F238E27FC236}">
              <a16:creationId xmlns:a16="http://schemas.microsoft.com/office/drawing/2014/main" id="{60661F0D-C2C2-5F97-F815-3CE77CB14D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247650</xdr:colOff>
      <xdr:row>28</xdr:row>
      <xdr:rowOff>577850</xdr:rowOff>
    </xdr:from>
    <xdr:to>
      <xdr:col>30</xdr:col>
      <xdr:colOff>596900</xdr:colOff>
      <xdr:row>47</xdr:row>
      <xdr:rowOff>127000</xdr:rowOff>
    </xdr:to>
    <xdr:graphicFrame macro="">
      <xdr:nvGraphicFramePr>
        <xdr:cNvPr id="3" name="Chart 2">
          <a:extLst>
            <a:ext uri="{FF2B5EF4-FFF2-40B4-BE49-F238E27FC236}">
              <a16:creationId xmlns:a16="http://schemas.microsoft.com/office/drawing/2014/main" id="{118A3EDD-C01F-357D-E72E-40E3C02408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20955</xdr:colOff>
      <xdr:row>1</xdr:row>
      <xdr:rowOff>200025</xdr:rowOff>
    </xdr:from>
    <xdr:to>
      <xdr:col>17</xdr:col>
      <xdr:colOff>554355</xdr:colOff>
      <xdr:row>21</xdr:row>
      <xdr:rowOff>371475</xdr:rowOff>
    </xdr:to>
    <xdr:graphicFrame macro="">
      <xdr:nvGraphicFramePr>
        <xdr:cNvPr id="4" name="Chart 3">
          <a:extLst>
            <a:ext uri="{FF2B5EF4-FFF2-40B4-BE49-F238E27FC236}">
              <a16:creationId xmlns:a16="http://schemas.microsoft.com/office/drawing/2014/main" id="{998472E5-3C91-7E6B-790C-F23B3C92C6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272143</xdr:colOff>
      <xdr:row>22</xdr:row>
      <xdr:rowOff>174170</xdr:rowOff>
    </xdr:from>
    <xdr:to>
      <xdr:col>16</xdr:col>
      <xdr:colOff>195943</xdr:colOff>
      <xdr:row>45</xdr:row>
      <xdr:rowOff>167095</xdr:rowOff>
    </xdr:to>
    <xdr:graphicFrame macro="">
      <xdr:nvGraphicFramePr>
        <xdr:cNvPr id="6" name="Chart 5">
          <a:extLst>
            <a:ext uri="{FF2B5EF4-FFF2-40B4-BE49-F238E27FC236}">
              <a16:creationId xmlns:a16="http://schemas.microsoft.com/office/drawing/2014/main" id="{29D356CB-F930-4BF4-A000-875A4ACFAD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Kristine Smirnova" id="{39ECC4D6-2A1B-4141-9FC0-587D27DC6126}" userId="S::kristine.smirnova@oxfordresearch.lv::d4280e2c-48a2-4373-8315-c3565b30b59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2" dT="2026-02-16T08:08:12.93" personId="{39ECC4D6-2A1B-4141-9FC0-587D27DC6126}" id="{EAA8EC0F-C171-4574-9B00-C476433E45AE}">
    <text xml:space="preserve">Aktivitāšu norises vieta: </text>
  </threadedComment>
  <threadedComment ref="K2" dT="2026-02-16T10:02:42.27" personId="{39ECC4D6-2A1B-4141-9FC0-587D27DC6126}" id="{AC912F11-E7B6-4B31-A67E-7C9A28FE8C92}" parentId="{EAA8EC0F-C171-4574-9B00-C476433E45AE}">
    <text>Atskaites formā nemaz nav opcija: Pierīga</text>
  </threadedComment>
</ThreadedComment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ED769-97AD-4BD5-98ED-88F74BE900B1}">
  <dimension ref="A1:E21"/>
  <sheetViews>
    <sheetView tabSelected="1" workbookViewId="0">
      <selection activeCell="F7" sqref="F7"/>
    </sheetView>
  </sheetViews>
  <sheetFormatPr defaultRowHeight="15" x14ac:dyDescent="0.25"/>
  <cols>
    <col min="1" max="1" width="37" customWidth="1"/>
    <col min="2" max="2" width="8.7109375" customWidth="1"/>
    <col min="3" max="3" width="33" customWidth="1"/>
    <col min="4" max="4" width="22.7109375" customWidth="1"/>
    <col min="5" max="5" width="22.5703125" style="38" customWidth="1"/>
  </cols>
  <sheetData>
    <row r="1" spans="1:5" ht="33.75" x14ac:dyDescent="0.25">
      <c r="A1" s="46" t="s">
        <v>0</v>
      </c>
      <c r="B1" s="46" t="s">
        <v>1</v>
      </c>
      <c r="C1" s="46" t="s">
        <v>2</v>
      </c>
      <c r="D1" s="46" t="s">
        <v>3</v>
      </c>
      <c r="E1" s="46" t="s">
        <v>4</v>
      </c>
    </row>
    <row r="2" spans="1:5" ht="33.75" x14ac:dyDescent="0.25">
      <c r="A2" s="47" t="s">
        <v>5</v>
      </c>
      <c r="B2" s="47">
        <v>1</v>
      </c>
      <c r="C2" s="47" t="s">
        <v>6</v>
      </c>
      <c r="D2" s="50" t="s">
        <v>7</v>
      </c>
      <c r="E2" s="39" t="s">
        <v>8</v>
      </c>
    </row>
    <row r="3" spans="1:5" x14ac:dyDescent="0.25">
      <c r="A3" s="48" t="s">
        <v>9</v>
      </c>
      <c r="B3" s="47">
        <v>1</v>
      </c>
      <c r="C3" s="47" t="s">
        <v>10</v>
      </c>
      <c r="D3" s="50" t="s">
        <v>11</v>
      </c>
      <c r="E3" s="52" t="s">
        <v>12</v>
      </c>
    </row>
    <row r="4" spans="1:5" ht="22.5" x14ac:dyDescent="0.25">
      <c r="A4" s="48" t="s">
        <v>13</v>
      </c>
      <c r="B4" s="47">
        <v>1</v>
      </c>
      <c r="C4" s="47" t="s">
        <v>14</v>
      </c>
      <c r="D4" s="50" t="s">
        <v>11</v>
      </c>
      <c r="E4" s="52" t="s">
        <v>12</v>
      </c>
    </row>
    <row r="5" spans="1:5" ht="22.5" x14ac:dyDescent="0.25">
      <c r="A5" s="48" t="s">
        <v>15</v>
      </c>
      <c r="B5" s="47">
        <v>1</v>
      </c>
      <c r="C5" s="47" t="s">
        <v>16</v>
      </c>
      <c r="D5" s="50" t="s">
        <v>7</v>
      </c>
      <c r="E5" s="39" t="s">
        <v>8</v>
      </c>
    </row>
    <row r="6" spans="1:5" x14ac:dyDescent="0.25">
      <c r="A6" s="48" t="s">
        <v>17</v>
      </c>
      <c r="B6" s="47">
        <v>1</v>
      </c>
      <c r="C6" s="47" t="s">
        <v>18</v>
      </c>
      <c r="D6" s="50" t="s">
        <v>7</v>
      </c>
      <c r="E6" s="39" t="s">
        <v>8</v>
      </c>
    </row>
    <row r="7" spans="1:5" ht="33.75" x14ac:dyDescent="0.25">
      <c r="A7" s="48" t="s">
        <v>19</v>
      </c>
      <c r="B7" s="47">
        <v>1</v>
      </c>
      <c r="C7" s="47" t="s">
        <v>20</v>
      </c>
      <c r="D7" s="50" t="s">
        <v>7</v>
      </c>
      <c r="E7" s="39" t="s">
        <v>8</v>
      </c>
    </row>
    <row r="8" spans="1:5" ht="22.5" x14ac:dyDescent="0.25">
      <c r="A8" s="48" t="s">
        <v>21</v>
      </c>
      <c r="B8" s="47">
        <v>2</v>
      </c>
      <c r="C8" s="47" t="s">
        <v>22</v>
      </c>
      <c r="D8" s="50" t="s">
        <v>7</v>
      </c>
      <c r="E8" s="39" t="s">
        <v>8</v>
      </c>
    </row>
    <row r="9" spans="1:5" ht="33.75" x14ac:dyDescent="0.25">
      <c r="A9" s="48" t="s">
        <v>23</v>
      </c>
      <c r="B9" s="47">
        <v>2</v>
      </c>
      <c r="C9" s="47" t="s">
        <v>24</v>
      </c>
      <c r="D9" s="50" t="s">
        <v>7</v>
      </c>
      <c r="E9" s="39" t="s">
        <v>8</v>
      </c>
    </row>
    <row r="10" spans="1:5" ht="22.5" x14ac:dyDescent="0.25">
      <c r="A10" s="48" t="s">
        <v>25</v>
      </c>
      <c r="B10" s="47">
        <v>2</v>
      </c>
      <c r="C10" s="47" t="s">
        <v>26</v>
      </c>
      <c r="D10" s="50" t="s">
        <v>7</v>
      </c>
      <c r="E10" s="39" t="s">
        <v>8</v>
      </c>
    </row>
    <row r="11" spans="1:5" ht="22.5" x14ac:dyDescent="0.25">
      <c r="A11" s="49" t="s">
        <v>27</v>
      </c>
      <c r="B11" s="47">
        <v>2</v>
      </c>
      <c r="C11" s="47" t="s">
        <v>28</v>
      </c>
      <c r="D11" s="50" t="s">
        <v>11</v>
      </c>
      <c r="E11" s="52" t="s">
        <v>12</v>
      </c>
    </row>
    <row r="13" spans="1:5" x14ac:dyDescent="0.25">
      <c r="C13" s="17"/>
      <c r="E13" s="51" t="s">
        <v>1454</v>
      </c>
    </row>
    <row r="14" spans="1:5" x14ac:dyDescent="0.25">
      <c r="C14" s="17"/>
    </row>
    <row r="15" spans="1:5" x14ac:dyDescent="0.25">
      <c r="C15" s="17"/>
    </row>
    <row r="16" spans="1:5" x14ac:dyDescent="0.25">
      <c r="C16" s="17"/>
    </row>
    <row r="17" spans="3:3" x14ac:dyDescent="0.25">
      <c r="C17" s="17"/>
    </row>
    <row r="18" spans="3:3" x14ac:dyDescent="0.25">
      <c r="C18" s="17"/>
    </row>
    <row r="19" spans="3:3" x14ac:dyDescent="0.25">
      <c r="C19" s="17"/>
    </row>
    <row r="20" spans="3:3" x14ac:dyDescent="0.25">
      <c r="C20" s="17"/>
    </row>
    <row r="21" spans="3:3" x14ac:dyDescent="0.25">
      <c r="C21" s="1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88177-7729-41A3-A6D7-C92EE97FF928}">
  <dimension ref="A1:M47"/>
  <sheetViews>
    <sheetView zoomScale="60" zoomScaleNormal="60" workbookViewId="0">
      <selection activeCell="I18" sqref="I18"/>
    </sheetView>
  </sheetViews>
  <sheetFormatPr defaultRowHeight="15" x14ac:dyDescent="0.25"/>
  <cols>
    <col min="2" max="2" width="54.5703125" customWidth="1"/>
    <col min="3" max="3" width="30.28515625" customWidth="1"/>
    <col min="4" max="4" width="29.140625" customWidth="1"/>
    <col min="5" max="5" width="30.140625" customWidth="1"/>
    <col min="6" max="6" width="26.42578125" customWidth="1"/>
    <col min="7" max="7" width="22.28515625" customWidth="1"/>
    <col min="8" max="8" width="22.5703125" customWidth="1"/>
    <col min="9" max="9" width="28.5703125" customWidth="1"/>
  </cols>
  <sheetData>
    <row r="1" spans="1:13" ht="83.45" customHeight="1" x14ac:dyDescent="0.25">
      <c r="A1" s="230" t="s">
        <v>886</v>
      </c>
      <c r="B1" s="230"/>
      <c r="C1" s="230"/>
      <c r="D1" s="230"/>
      <c r="E1" s="230"/>
      <c r="F1" s="256" t="s">
        <v>1315</v>
      </c>
      <c r="G1" s="256"/>
      <c r="H1" s="256"/>
      <c r="I1" s="256"/>
      <c r="J1" s="256"/>
      <c r="K1" s="256"/>
      <c r="L1" s="256"/>
      <c r="M1" s="256"/>
    </row>
    <row r="3" spans="1:13" ht="15.75" x14ac:dyDescent="0.25">
      <c r="A3" s="19" t="s">
        <v>1316</v>
      </c>
    </row>
    <row r="4" spans="1:13" ht="40.9" customHeight="1" thickBot="1" x14ac:dyDescent="0.3">
      <c r="A4" s="257" t="s">
        <v>1317</v>
      </c>
      <c r="B4" s="257"/>
      <c r="C4" s="13" t="s">
        <v>6</v>
      </c>
      <c r="D4" s="3" t="s">
        <v>10</v>
      </c>
      <c r="E4" s="3" t="s">
        <v>14</v>
      </c>
      <c r="F4" s="11" t="s">
        <v>16</v>
      </c>
      <c r="G4" s="13" t="s">
        <v>18</v>
      </c>
      <c r="H4" s="11" t="s">
        <v>20</v>
      </c>
    </row>
    <row r="5" spans="1:13" ht="32.25" thickBot="1" x14ac:dyDescent="0.3">
      <c r="A5" s="21" t="s">
        <v>897</v>
      </c>
      <c r="B5" s="23" t="s">
        <v>1318</v>
      </c>
      <c r="C5" s="22" t="s">
        <v>225</v>
      </c>
      <c r="D5" s="22" t="s">
        <v>225</v>
      </c>
      <c r="E5" s="22" t="s">
        <v>225</v>
      </c>
      <c r="F5" s="22" t="s">
        <v>225</v>
      </c>
      <c r="G5" s="22" t="s">
        <v>225</v>
      </c>
      <c r="H5" s="22" t="s">
        <v>225</v>
      </c>
    </row>
    <row r="6" spans="1:13" ht="95.25" thickBot="1" x14ac:dyDescent="0.3">
      <c r="A6" s="24" t="s">
        <v>902</v>
      </c>
      <c r="B6" s="26" t="s">
        <v>1319</v>
      </c>
      <c r="C6" s="25" t="s">
        <v>225</v>
      </c>
      <c r="D6" s="25" t="s">
        <v>225</v>
      </c>
      <c r="E6" s="25" t="s">
        <v>225</v>
      </c>
      <c r="F6" s="25" t="s">
        <v>225</v>
      </c>
      <c r="G6" s="25" t="s">
        <v>225</v>
      </c>
      <c r="H6" s="25" t="s">
        <v>225</v>
      </c>
    </row>
    <row r="7" spans="1:13" ht="32.25" thickBot="1" x14ac:dyDescent="0.3">
      <c r="A7" s="24" t="s">
        <v>906</v>
      </c>
      <c r="B7" s="26" t="s">
        <v>1320</v>
      </c>
      <c r="C7" s="25" t="s">
        <v>225</v>
      </c>
      <c r="D7" s="25" t="s">
        <v>225</v>
      </c>
      <c r="E7" s="25" t="s">
        <v>225</v>
      </c>
      <c r="F7" s="25" t="s">
        <v>225</v>
      </c>
      <c r="G7" s="25" t="s">
        <v>225</v>
      </c>
      <c r="H7" s="25" t="s">
        <v>225</v>
      </c>
    </row>
    <row r="8" spans="1:13" ht="79.5" thickBot="1" x14ac:dyDescent="0.3">
      <c r="A8" s="24" t="s">
        <v>910</v>
      </c>
      <c r="B8" s="26" t="s">
        <v>1321</v>
      </c>
      <c r="C8" s="25" t="s">
        <v>225</v>
      </c>
      <c r="D8" s="25" t="s">
        <v>225</v>
      </c>
      <c r="E8" s="25" t="s">
        <v>225</v>
      </c>
      <c r="F8" s="25" t="s">
        <v>225</v>
      </c>
      <c r="G8" s="25" t="s">
        <v>225</v>
      </c>
      <c r="H8" s="25" t="s">
        <v>225</v>
      </c>
    </row>
    <row r="9" spans="1:13" ht="16.5" thickBot="1" x14ac:dyDescent="0.3">
      <c r="A9" s="24" t="s">
        <v>914</v>
      </c>
      <c r="B9" s="26" t="s">
        <v>1322</v>
      </c>
      <c r="C9" s="25" t="s">
        <v>225</v>
      </c>
      <c r="D9" s="25" t="s">
        <v>225</v>
      </c>
      <c r="E9" s="25" t="s">
        <v>225</v>
      </c>
      <c r="F9" s="25" t="s">
        <v>225</v>
      </c>
      <c r="G9" s="25" t="s">
        <v>225</v>
      </c>
      <c r="H9" s="25" t="s">
        <v>225</v>
      </c>
    </row>
    <row r="10" spans="1:13" ht="16.5" thickBot="1" x14ac:dyDescent="0.3">
      <c r="A10" s="24" t="s">
        <v>918</v>
      </c>
      <c r="B10" s="26" t="s">
        <v>1323</v>
      </c>
      <c r="C10" s="25" t="s">
        <v>225</v>
      </c>
      <c r="D10" s="25" t="s">
        <v>225</v>
      </c>
      <c r="E10" s="25" t="s">
        <v>225</v>
      </c>
      <c r="F10" s="25" t="s">
        <v>225</v>
      </c>
      <c r="G10" s="25" t="s">
        <v>225</v>
      </c>
      <c r="H10" s="25" t="s">
        <v>225</v>
      </c>
    </row>
    <row r="11" spans="1:13" ht="126.75" thickBot="1" x14ac:dyDescent="0.3">
      <c r="A11" s="24" t="s">
        <v>1324</v>
      </c>
      <c r="B11" s="26" t="s">
        <v>1325</v>
      </c>
      <c r="C11" s="25" t="s">
        <v>225</v>
      </c>
      <c r="D11" s="25" t="s">
        <v>225</v>
      </c>
      <c r="E11" s="25" t="s">
        <v>225</v>
      </c>
      <c r="F11" s="25" t="s">
        <v>225</v>
      </c>
      <c r="G11" s="25" t="s">
        <v>225</v>
      </c>
      <c r="H11" s="25" t="s">
        <v>225</v>
      </c>
    </row>
    <row r="15" spans="1:13" ht="15.75" x14ac:dyDescent="0.25">
      <c r="A15" s="19" t="s">
        <v>1316</v>
      </c>
    </row>
    <row r="16" spans="1:13" ht="23.25" thickBot="1" x14ac:dyDescent="0.3">
      <c r="A16" s="20" t="s">
        <v>1317</v>
      </c>
      <c r="C16" s="11" t="s">
        <v>22</v>
      </c>
      <c r="D16" s="11" t="s">
        <v>24</v>
      </c>
      <c r="E16" s="11" t="s">
        <v>26</v>
      </c>
      <c r="F16" s="3" t="s">
        <v>28</v>
      </c>
    </row>
    <row r="17" spans="1:6" ht="32.25" thickBot="1" x14ac:dyDescent="0.3">
      <c r="A17" s="21" t="s">
        <v>897</v>
      </c>
      <c r="B17" s="23" t="s">
        <v>1318</v>
      </c>
      <c r="C17" s="22" t="s">
        <v>225</v>
      </c>
      <c r="D17" s="27" t="s">
        <v>111</v>
      </c>
      <c r="E17" s="27" t="s">
        <v>225</v>
      </c>
      <c r="F17" s="27" t="s">
        <v>225</v>
      </c>
    </row>
    <row r="18" spans="1:6" ht="95.25" thickBot="1" x14ac:dyDescent="0.3">
      <c r="A18" s="24" t="s">
        <v>902</v>
      </c>
      <c r="B18" s="26" t="s">
        <v>1319</v>
      </c>
      <c r="C18" s="25" t="s">
        <v>225</v>
      </c>
      <c r="D18" s="28" t="s">
        <v>111</v>
      </c>
      <c r="E18" s="28" t="s">
        <v>225</v>
      </c>
      <c r="F18" s="28" t="s">
        <v>225</v>
      </c>
    </row>
    <row r="19" spans="1:6" ht="32.25" thickBot="1" x14ac:dyDescent="0.3">
      <c r="A19" s="24" t="s">
        <v>906</v>
      </c>
      <c r="B19" s="26" t="s">
        <v>1320</v>
      </c>
      <c r="C19" s="25"/>
      <c r="D19" s="28"/>
      <c r="E19" s="28" t="s">
        <v>225</v>
      </c>
      <c r="F19" s="28" t="s">
        <v>225</v>
      </c>
    </row>
    <row r="20" spans="1:6" ht="79.5" thickBot="1" x14ac:dyDescent="0.3">
      <c r="A20" s="24" t="s">
        <v>910</v>
      </c>
      <c r="B20" s="26" t="s">
        <v>1321</v>
      </c>
      <c r="C20" s="25" t="s">
        <v>225</v>
      </c>
      <c r="D20" s="28" t="s">
        <v>111</v>
      </c>
      <c r="E20" s="28" t="s">
        <v>225</v>
      </c>
      <c r="F20" s="28" t="s">
        <v>225</v>
      </c>
    </row>
    <row r="21" spans="1:6" ht="16.5" thickBot="1" x14ac:dyDescent="0.3">
      <c r="A21" s="24" t="s">
        <v>914</v>
      </c>
      <c r="B21" s="26" t="s">
        <v>1322</v>
      </c>
      <c r="C21" s="25" t="s">
        <v>225</v>
      </c>
      <c r="D21" s="28" t="s">
        <v>111</v>
      </c>
      <c r="E21" s="28" t="s">
        <v>225</v>
      </c>
      <c r="F21" s="28" t="s">
        <v>225</v>
      </c>
    </row>
    <row r="22" spans="1:6" ht="16.5" thickBot="1" x14ac:dyDescent="0.3">
      <c r="A22" s="24" t="s">
        <v>918</v>
      </c>
      <c r="B22" s="26" t="s">
        <v>1323</v>
      </c>
      <c r="C22" s="25" t="s">
        <v>225</v>
      </c>
      <c r="D22" s="28" t="s">
        <v>111</v>
      </c>
      <c r="E22" s="28" t="s">
        <v>225</v>
      </c>
      <c r="F22" s="28" t="s">
        <v>225</v>
      </c>
    </row>
    <row r="23" spans="1:6" ht="126.75" thickBot="1" x14ac:dyDescent="0.3">
      <c r="A23" s="24" t="s">
        <v>1324</v>
      </c>
      <c r="B23" s="26" t="s">
        <v>1325</v>
      </c>
      <c r="C23" s="25" t="s">
        <v>225</v>
      </c>
      <c r="D23" s="28" t="s">
        <v>111</v>
      </c>
      <c r="E23" s="28" t="s">
        <v>225</v>
      </c>
      <c r="F23" s="28" t="s">
        <v>225</v>
      </c>
    </row>
    <row r="24" spans="1:6" ht="78.599999999999994" customHeight="1" thickBot="1" x14ac:dyDescent="0.3">
      <c r="A24" s="24" t="s">
        <v>1326</v>
      </c>
      <c r="B24" s="26" t="s">
        <v>1327</v>
      </c>
      <c r="C24" s="25" t="s">
        <v>225</v>
      </c>
      <c r="D24" s="28"/>
      <c r="E24" s="28" t="s">
        <v>225</v>
      </c>
      <c r="F24" s="28" t="s">
        <v>225</v>
      </c>
    </row>
    <row r="26" spans="1:6" ht="16.5" thickBot="1" x14ac:dyDescent="0.3">
      <c r="C26" s="66" t="s">
        <v>1328</v>
      </c>
      <c r="D26" s="66" t="s">
        <v>1329</v>
      </c>
      <c r="E26" s="66" t="s">
        <v>255</v>
      </c>
    </row>
    <row r="27" spans="1:6" ht="32.25" thickBot="1" x14ac:dyDescent="0.3">
      <c r="A27" s="21" t="s">
        <v>897</v>
      </c>
      <c r="B27" s="23" t="s">
        <v>1318</v>
      </c>
      <c r="C27" s="10">
        <f>COUNTIF(C5:H5,"x")</f>
        <v>6</v>
      </c>
      <c r="D27" s="10">
        <f>COUNTIF(C17:F17,"x")</f>
        <v>4</v>
      </c>
      <c r="E27" s="10">
        <f>SUM(C27:D27)</f>
        <v>10</v>
      </c>
    </row>
    <row r="28" spans="1:6" ht="95.25" thickBot="1" x14ac:dyDescent="0.3">
      <c r="A28" s="24" t="s">
        <v>902</v>
      </c>
      <c r="B28" s="26" t="s">
        <v>1319</v>
      </c>
      <c r="C28" s="10">
        <f t="shared" ref="C28:C34" si="0">COUNTIF(C6:H6,"x")</f>
        <v>6</v>
      </c>
      <c r="D28" s="10">
        <f t="shared" ref="D28:D34" si="1">COUNTIF(C18:F18,"x")</f>
        <v>4</v>
      </c>
      <c r="E28" s="10">
        <f t="shared" ref="E28:E34" si="2">SUM(C28:D28)</f>
        <v>10</v>
      </c>
    </row>
    <row r="29" spans="1:6" ht="32.25" thickBot="1" x14ac:dyDescent="0.3">
      <c r="A29" s="24" t="s">
        <v>906</v>
      </c>
      <c r="B29" s="26" t="s">
        <v>1320</v>
      </c>
      <c r="C29" s="10">
        <f t="shared" si="0"/>
        <v>6</v>
      </c>
      <c r="D29" s="10">
        <f t="shared" si="1"/>
        <v>2</v>
      </c>
      <c r="E29" s="10">
        <f t="shared" si="2"/>
        <v>8</v>
      </c>
    </row>
    <row r="30" spans="1:6" ht="79.5" thickBot="1" x14ac:dyDescent="0.3">
      <c r="A30" s="24" t="s">
        <v>910</v>
      </c>
      <c r="B30" s="26" t="s">
        <v>1321</v>
      </c>
      <c r="C30" s="10">
        <f t="shared" si="0"/>
        <v>6</v>
      </c>
      <c r="D30" s="10">
        <f t="shared" si="1"/>
        <v>4</v>
      </c>
      <c r="E30" s="10">
        <f t="shared" si="2"/>
        <v>10</v>
      </c>
    </row>
    <row r="31" spans="1:6" ht="16.5" thickBot="1" x14ac:dyDescent="0.3">
      <c r="A31" s="24" t="s">
        <v>914</v>
      </c>
      <c r="B31" s="26" t="s">
        <v>1322</v>
      </c>
      <c r="C31" s="10">
        <f t="shared" si="0"/>
        <v>6</v>
      </c>
      <c r="D31" s="10">
        <f t="shared" si="1"/>
        <v>4</v>
      </c>
      <c r="E31" s="10">
        <f t="shared" si="2"/>
        <v>10</v>
      </c>
    </row>
    <row r="32" spans="1:6" ht="16.5" thickBot="1" x14ac:dyDescent="0.3">
      <c r="A32" s="24" t="s">
        <v>918</v>
      </c>
      <c r="B32" s="26" t="s">
        <v>1323</v>
      </c>
      <c r="C32" s="10">
        <f t="shared" si="0"/>
        <v>6</v>
      </c>
      <c r="D32" s="10">
        <f t="shared" si="1"/>
        <v>4</v>
      </c>
      <c r="E32" s="10">
        <f t="shared" si="2"/>
        <v>10</v>
      </c>
    </row>
    <row r="33" spans="1:8" ht="126.75" thickBot="1" x14ac:dyDescent="0.3">
      <c r="A33" s="24" t="s">
        <v>1324</v>
      </c>
      <c r="B33" s="26" t="s">
        <v>1325</v>
      </c>
      <c r="C33" s="10">
        <f t="shared" si="0"/>
        <v>6</v>
      </c>
      <c r="D33" s="10">
        <f t="shared" si="1"/>
        <v>4</v>
      </c>
      <c r="E33" s="10">
        <f t="shared" si="2"/>
        <v>10</v>
      </c>
    </row>
    <row r="34" spans="1:8" ht="63.75" thickBot="1" x14ac:dyDescent="0.3">
      <c r="A34" s="24" t="s">
        <v>1326</v>
      </c>
      <c r="B34" s="26" t="s">
        <v>1327</v>
      </c>
      <c r="C34" s="10">
        <f t="shared" si="0"/>
        <v>0</v>
      </c>
      <c r="D34" s="10">
        <f t="shared" si="1"/>
        <v>3</v>
      </c>
      <c r="E34" s="10">
        <f t="shared" si="2"/>
        <v>3</v>
      </c>
    </row>
    <row r="40" spans="1:8" ht="23.25" thickBot="1" x14ac:dyDescent="0.3">
      <c r="A40" s="257"/>
      <c r="B40" s="257"/>
      <c r="C40" s="11" t="s">
        <v>6</v>
      </c>
      <c r="D40" s="3" t="s">
        <v>10</v>
      </c>
      <c r="E40" s="3" t="s">
        <v>14</v>
      </c>
      <c r="F40" s="11" t="s">
        <v>16</v>
      </c>
      <c r="G40" s="11" t="s">
        <v>18</v>
      </c>
      <c r="H40" s="11" t="s">
        <v>20</v>
      </c>
    </row>
    <row r="41" spans="1:8" ht="32.25" thickBot="1" x14ac:dyDescent="0.3">
      <c r="A41" s="21" t="s">
        <v>897</v>
      </c>
      <c r="B41" s="23" t="s">
        <v>1318</v>
      </c>
      <c r="C41" s="22"/>
      <c r="D41" s="22"/>
      <c r="E41" s="22"/>
      <c r="F41" s="22"/>
      <c r="G41" s="22"/>
      <c r="H41" s="22"/>
    </row>
    <row r="42" spans="1:8" ht="95.25" thickBot="1" x14ac:dyDescent="0.3">
      <c r="A42" s="24" t="s">
        <v>902</v>
      </c>
      <c r="B42" s="26" t="s">
        <v>1319</v>
      </c>
      <c r="C42" s="25">
        <f>8</f>
        <v>8</v>
      </c>
      <c r="D42" s="25"/>
      <c r="E42" s="25"/>
      <c r="F42" s="25"/>
      <c r="G42" s="25"/>
      <c r="H42" s="25"/>
    </row>
    <row r="43" spans="1:8" ht="32.25" thickBot="1" x14ac:dyDescent="0.3">
      <c r="A43" s="24" t="s">
        <v>906</v>
      </c>
      <c r="B43" s="26" t="s">
        <v>1320</v>
      </c>
      <c r="C43" s="25"/>
      <c r="D43" s="25"/>
      <c r="E43" s="25"/>
      <c r="F43" s="25"/>
      <c r="G43" s="25"/>
      <c r="H43" s="25"/>
    </row>
    <row r="44" spans="1:8" ht="79.5" thickBot="1" x14ac:dyDescent="0.3">
      <c r="A44" s="24" t="s">
        <v>910</v>
      </c>
      <c r="B44" s="26" t="s">
        <v>1321</v>
      </c>
      <c r="C44" s="25">
        <f>1</f>
        <v>1</v>
      </c>
      <c r="D44" s="25"/>
      <c r="E44" s="25"/>
      <c r="F44" s="25"/>
      <c r="G44" s="25"/>
      <c r="H44" s="25"/>
    </row>
    <row r="45" spans="1:8" ht="16.5" thickBot="1" x14ac:dyDescent="0.3">
      <c r="A45" s="24" t="s">
        <v>914</v>
      </c>
      <c r="B45" s="26" t="s">
        <v>1322</v>
      </c>
      <c r="C45" s="25"/>
      <c r="D45" s="25"/>
      <c r="E45" s="25"/>
      <c r="F45" s="25"/>
      <c r="G45" s="25"/>
      <c r="H45" s="25"/>
    </row>
    <row r="46" spans="1:8" ht="16.5" thickBot="1" x14ac:dyDescent="0.3">
      <c r="A46" s="24" t="s">
        <v>918</v>
      </c>
      <c r="B46" s="26" t="s">
        <v>1323</v>
      </c>
      <c r="C46" s="25"/>
      <c r="D46" s="25"/>
      <c r="E46" s="25"/>
      <c r="F46" s="25"/>
      <c r="G46" s="25"/>
      <c r="H46" s="25"/>
    </row>
    <row r="47" spans="1:8" ht="126.75" thickBot="1" x14ac:dyDescent="0.3">
      <c r="A47" s="24" t="s">
        <v>1324</v>
      </c>
      <c r="B47" s="26" t="s">
        <v>1325</v>
      </c>
      <c r="C47" s="25"/>
      <c r="D47" s="25"/>
      <c r="E47" s="25"/>
      <c r="F47" s="25"/>
      <c r="G47" s="25"/>
      <c r="H47" s="25"/>
    </row>
  </sheetData>
  <mergeCells count="4">
    <mergeCell ref="A1:E1"/>
    <mergeCell ref="F1:M1"/>
    <mergeCell ref="A4:B4"/>
    <mergeCell ref="A40:B4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68C7E-1CBB-4A92-8389-5BC89879BAF3}">
  <dimension ref="A1:I12"/>
  <sheetViews>
    <sheetView topLeftCell="E1" zoomScale="70" zoomScaleNormal="70" workbookViewId="0">
      <selection activeCell="I3" sqref="I3"/>
    </sheetView>
  </sheetViews>
  <sheetFormatPr defaultRowHeight="15" x14ac:dyDescent="0.25"/>
  <cols>
    <col min="1" max="3" width="0" hidden="1" customWidth="1"/>
    <col min="4" max="4" width="40" hidden="1" customWidth="1"/>
    <col min="5" max="5" width="28.28515625" customWidth="1"/>
    <col min="6" max="6" width="26" customWidth="1"/>
    <col min="7" max="7" width="28.5703125" customWidth="1"/>
    <col min="8" max="8" width="49.7109375" customWidth="1"/>
    <col min="9" max="9" width="22.28515625" customWidth="1"/>
  </cols>
  <sheetData>
    <row r="1" spans="1:9" s="10" customFormat="1" ht="28.9" customHeight="1" x14ac:dyDescent="0.25">
      <c r="F1" s="185" t="s">
        <v>890</v>
      </c>
      <c r="G1" s="258" t="s">
        <v>891</v>
      </c>
      <c r="H1" s="258"/>
      <c r="I1" s="258"/>
    </row>
    <row r="2" spans="1:9" ht="63" customHeight="1" x14ac:dyDescent="0.25">
      <c r="A2" s="1" t="s">
        <v>31</v>
      </c>
      <c r="B2" s="2" t="s">
        <v>1</v>
      </c>
      <c r="C2" s="1" t="s">
        <v>32</v>
      </c>
      <c r="D2" s="2" t="s">
        <v>0</v>
      </c>
      <c r="E2" s="2" t="s">
        <v>2</v>
      </c>
      <c r="F2" s="30" t="s">
        <v>1397</v>
      </c>
      <c r="G2" s="30" t="s">
        <v>1399</v>
      </c>
      <c r="H2" s="30" t="s">
        <v>1400</v>
      </c>
      <c r="I2" s="30" t="s">
        <v>1398</v>
      </c>
    </row>
    <row r="3" spans="1:9" ht="75" x14ac:dyDescent="0.25">
      <c r="A3" s="3">
        <v>1</v>
      </c>
      <c r="B3" s="3">
        <v>1</v>
      </c>
      <c r="C3" s="3" t="s">
        <v>41</v>
      </c>
      <c r="D3" s="3" t="s">
        <v>5</v>
      </c>
      <c r="E3" s="11" t="s">
        <v>6</v>
      </c>
      <c r="F3" s="6">
        <v>3</v>
      </c>
      <c r="G3" s="6">
        <v>3</v>
      </c>
      <c r="H3" s="16" t="s">
        <v>1401</v>
      </c>
      <c r="I3" s="10">
        <v>78</v>
      </c>
    </row>
    <row r="4" spans="1:9" ht="33.75" x14ac:dyDescent="0.25">
      <c r="A4" s="4">
        <v>2</v>
      </c>
      <c r="B4" s="4">
        <v>1</v>
      </c>
      <c r="C4" s="4" t="s">
        <v>48</v>
      </c>
      <c r="D4" s="4" t="s">
        <v>9</v>
      </c>
      <c r="E4" s="222" t="s">
        <v>10</v>
      </c>
      <c r="F4" s="6">
        <v>4</v>
      </c>
      <c r="G4" s="6">
        <v>4</v>
      </c>
      <c r="H4" s="8"/>
      <c r="I4" s="10"/>
    </row>
    <row r="5" spans="1:9" ht="75" x14ac:dyDescent="0.25">
      <c r="A5" s="4">
        <v>3</v>
      </c>
      <c r="B5" s="4">
        <v>1</v>
      </c>
      <c r="C5" s="4" t="s">
        <v>53</v>
      </c>
      <c r="D5" s="4" t="s">
        <v>13</v>
      </c>
      <c r="E5" s="222" t="s">
        <v>14</v>
      </c>
      <c r="F5" s="6">
        <v>3</v>
      </c>
      <c r="G5" s="10">
        <v>3</v>
      </c>
      <c r="H5" s="16" t="s">
        <v>1402</v>
      </c>
      <c r="I5" s="10"/>
    </row>
    <row r="6" spans="1:9" ht="195" x14ac:dyDescent="0.25">
      <c r="A6" s="4">
        <v>4</v>
      </c>
      <c r="B6" s="4">
        <v>1</v>
      </c>
      <c r="C6" s="4" t="s">
        <v>58</v>
      </c>
      <c r="D6" s="4" t="s">
        <v>15</v>
      </c>
      <c r="E6" s="11" t="s">
        <v>16</v>
      </c>
      <c r="F6" s="6">
        <v>5</v>
      </c>
      <c r="G6" s="10">
        <v>5</v>
      </c>
      <c r="H6" s="16" t="s">
        <v>1403</v>
      </c>
      <c r="I6" s="10">
        <v>26</v>
      </c>
    </row>
    <row r="7" spans="1:9" ht="60" x14ac:dyDescent="0.25">
      <c r="A7" s="4">
        <v>5</v>
      </c>
      <c r="B7" s="4">
        <v>1</v>
      </c>
      <c r="C7" s="4" t="s">
        <v>65</v>
      </c>
      <c r="D7" s="4" t="s">
        <v>17</v>
      </c>
      <c r="E7" s="11" t="s">
        <v>18</v>
      </c>
      <c r="F7" s="6">
        <v>3</v>
      </c>
      <c r="G7" s="10">
        <v>3</v>
      </c>
      <c r="H7" s="16" t="s">
        <v>1404</v>
      </c>
      <c r="I7" s="10" t="s">
        <v>1405</v>
      </c>
    </row>
    <row r="8" spans="1:9" ht="262.14999999999998" customHeight="1" x14ac:dyDescent="0.25">
      <c r="A8" s="4">
        <v>6</v>
      </c>
      <c r="B8" s="4">
        <v>1</v>
      </c>
      <c r="C8" s="4" t="s">
        <v>70</v>
      </c>
      <c r="D8" s="4" t="s">
        <v>19</v>
      </c>
      <c r="E8" s="11" t="s">
        <v>20</v>
      </c>
      <c r="F8" s="6">
        <v>10</v>
      </c>
      <c r="G8" s="10">
        <v>14</v>
      </c>
      <c r="H8" s="16" t="s">
        <v>1406</v>
      </c>
      <c r="I8" s="10">
        <v>766</v>
      </c>
    </row>
    <row r="9" spans="1:9" ht="75" x14ac:dyDescent="0.25">
      <c r="A9" s="4">
        <v>7</v>
      </c>
      <c r="B9" s="4">
        <v>2</v>
      </c>
      <c r="C9" s="4" t="s">
        <v>77</v>
      </c>
      <c r="D9" s="4" t="s">
        <v>21</v>
      </c>
      <c r="E9" s="11" t="s">
        <v>22</v>
      </c>
      <c r="F9" s="6">
        <v>4</v>
      </c>
      <c r="G9" s="10">
        <v>4</v>
      </c>
      <c r="H9" s="16" t="s">
        <v>1407</v>
      </c>
      <c r="I9" s="10" t="s">
        <v>1405</v>
      </c>
    </row>
    <row r="10" spans="1:9" ht="60" x14ac:dyDescent="0.25">
      <c r="A10" s="4">
        <v>8</v>
      </c>
      <c r="B10" s="4">
        <v>2</v>
      </c>
      <c r="C10" s="4" t="s">
        <v>83</v>
      </c>
      <c r="D10" s="4" t="s">
        <v>23</v>
      </c>
      <c r="E10" s="11" t="s">
        <v>24</v>
      </c>
      <c r="F10" s="6">
        <v>3</v>
      </c>
      <c r="G10" s="10">
        <v>3</v>
      </c>
      <c r="H10" s="16" t="s">
        <v>1408</v>
      </c>
      <c r="I10" s="10">
        <v>27</v>
      </c>
    </row>
    <row r="11" spans="1:9" ht="198" customHeight="1" x14ac:dyDescent="0.25">
      <c r="A11" s="4">
        <v>9</v>
      </c>
      <c r="B11" s="4">
        <v>2</v>
      </c>
      <c r="C11" s="4" t="s">
        <v>88</v>
      </c>
      <c r="D11" s="4" t="s">
        <v>25</v>
      </c>
      <c r="E11" s="11" t="s">
        <v>26</v>
      </c>
      <c r="F11" s="6">
        <v>7</v>
      </c>
      <c r="G11" s="10">
        <v>7</v>
      </c>
      <c r="H11" s="16" t="s">
        <v>1409</v>
      </c>
      <c r="I11" s="10">
        <v>9</v>
      </c>
    </row>
    <row r="12" spans="1:9" ht="33.75" x14ac:dyDescent="0.25">
      <c r="A12" s="5">
        <v>10</v>
      </c>
      <c r="B12" s="5">
        <v>2</v>
      </c>
      <c r="C12" s="5" t="s">
        <v>93</v>
      </c>
      <c r="D12" s="5" t="s">
        <v>27</v>
      </c>
      <c r="E12" s="11" t="s">
        <v>28</v>
      </c>
      <c r="F12" s="6">
        <v>7</v>
      </c>
      <c r="G12" s="10">
        <v>7</v>
      </c>
      <c r="H12" s="8" t="s">
        <v>1410</v>
      </c>
      <c r="I12" s="10">
        <v>66</v>
      </c>
    </row>
  </sheetData>
  <mergeCells count="1">
    <mergeCell ref="G1:I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A2845-22E0-4E6C-BF19-88936949C5C0}">
  <dimension ref="A2:E24"/>
  <sheetViews>
    <sheetView zoomScale="80" zoomScaleNormal="80" workbookViewId="0">
      <selection activeCell="B10" sqref="B10"/>
    </sheetView>
  </sheetViews>
  <sheetFormatPr defaultRowHeight="15" x14ac:dyDescent="0.25"/>
  <cols>
    <col min="1" max="1" width="45.28515625" customWidth="1"/>
    <col min="2" max="5" width="13.7109375" customWidth="1"/>
  </cols>
  <sheetData>
    <row r="2" spans="1:5" ht="30" x14ac:dyDescent="0.25">
      <c r="A2" s="44"/>
      <c r="B2" s="179" t="s">
        <v>1451</v>
      </c>
      <c r="C2" s="179" t="s">
        <v>1452</v>
      </c>
      <c r="D2" s="183" t="s">
        <v>1453</v>
      </c>
      <c r="E2" s="183" t="s">
        <v>1450</v>
      </c>
    </row>
    <row r="3" spans="1:5" ht="22.5" x14ac:dyDescent="0.25">
      <c r="A3" s="180" t="s">
        <v>5</v>
      </c>
      <c r="B3" s="182">
        <v>5</v>
      </c>
      <c r="C3" s="182">
        <v>5</v>
      </c>
      <c r="D3" s="184">
        <v>4</v>
      </c>
      <c r="E3" s="184">
        <v>2</v>
      </c>
    </row>
    <row r="4" spans="1:5" x14ac:dyDescent="0.25">
      <c r="A4" s="180" t="s">
        <v>9</v>
      </c>
      <c r="B4" s="182">
        <v>5</v>
      </c>
      <c r="C4" s="182">
        <v>3</v>
      </c>
      <c r="D4" s="184">
        <v>2</v>
      </c>
      <c r="E4" s="184">
        <v>5</v>
      </c>
    </row>
    <row r="5" spans="1:5" x14ac:dyDescent="0.25">
      <c r="A5" s="180" t="s">
        <v>13</v>
      </c>
      <c r="B5" s="182">
        <v>4</v>
      </c>
      <c r="C5" s="182">
        <v>5</v>
      </c>
      <c r="D5" s="184">
        <v>3</v>
      </c>
      <c r="E5" s="184">
        <v>5</v>
      </c>
    </row>
    <row r="6" spans="1:5" ht="22.5" x14ac:dyDescent="0.25">
      <c r="A6" s="180" t="s">
        <v>15</v>
      </c>
      <c r="B6" s="182">
        <v>5</v>
      </c>
      <c r="C6" s="182">
        <v>3</v>
      </c>
      <c r="D6" s="184">
        <v>5</v>
      </c>
      <c r="E6" s="184">
        <v>5</v>
      </c>
    </row>
    <row r="7" spans="1:5" x14ac:dyDescent="0.25">
      <c r="A7" s="180" t="s">
        <v>17</v>
      </c>
      <c r="B7" s="182">
        <v>4</v>
      </c>
      <c r="C7" s="182">
        <v>5</v>
      </c>
      <c r="D7" s="184">
        <v>5</v>
      </c>
      <c r="E7" s="184">
        <v>4</v>
      </c>
    </row>
    <row r="8" spans="1:5" ht="33.75" x14ac:dyDescent="0.25">
      <c r="A8" s="180" t="s">
        <v>19</v>
      </c>
      <c r="B8" s="182">
        <v>5</v>
      </c>
      <c r="C8" s="182">
        <v>5</v>
      </c>
      <c r="D8" s="184">
        <v>4</v>
      </c>
      <c r="E8" s="184">
        <v>3</v>
      </c>
    </row>
    <row r="10" spans="1:5" x14ac:dyDescent="0.25">
      <c r="B10">
        <f>SUM(B3:B8)</f>
        <v>28</v>
      </c>
      <c r="C10">
        <f>SUM(C3:C8)</f>
        <v>26</v>
      </c>
      <c r="D10">
        <f>SUM(D3:D8)</f>
        <v>23</v>
      </c>
      <c r="E10">
        <f>SUM(E3:E8)</f>
        <v>24</v>
      </c>
    </row>
    <row r="20" spans="1:5" ht="30" x14ac:dyDescent="0.25">
      <c r="A20" s="44"/>
      <c r="B20" s="179" t="s">
        <v>1451</v>
      </c>
      <c r="C20" s="179" t="s">
        <v>1452</v>
      </c>
      <c r="D20" s="179" t="s">
        <v>1453</v>
      </c>
      <c r="E20" s="179" t="s">
        <v>1450</v>
      </c>
    </row>
    <row r="21" spans="1:5" ht="22.5" x14ac:dyDescent="0.25">
      <c r="A21" s="180" t="s">
        <v>21</v>
      </c>
      <c r="B21" s="181">
        <v>2</v>
      </c>
      <c r="C21" s="181">
        <v>2</v>
      </c>
      <c r="D21" s="181">
        <v>4</v>
      </c>
      <c r="E21" s="181">
        <v>5</v>
      </c>
    </row>
    <row r="22" spans="1:5" ht="33.75" x14ac:dyDescent="0.25">
      <c r="A22" s="180" t="s">
        <v>23</v>
      </c>
      <c r="B22" s="181">
        <v>2</v>
      </c>
      <c r="C22" s="181">
        <v>5</v>
      </c>
      <c r="D22" s="181">
        <v>5</v>
      </c>
      <c r="E22" s="181">
        <v>4</v>
      </c>
    </row>
    <row r="23" spans="1:5" x14ac:dyDescent="0.25">
      <c r="A23" s="180" t="s">
        <v>25</v>
      </c>
      <c r="B23" s="181">
        <v>5</v>
      </c>
      <c r="C23" s="181">
        <v>5</v>
      </c>
      <c r="D23" s="181">
        <v>5</v>
      </c>
      <c r="E23" s="181">
        <v>5</v>
      </c>
    </row>
    <row r="24" spans="1:5" x14ac:dyDescent="0.25">
      <c r="A24" s="180" t="s">
        <v>27</v>
      </c>
      <c r="B24" s="181">
        <v>4</v>
      </c>
      <c r="C24" s="181">
        <v>5</v>
      </c>
      <c r="D24" s="181">
        <v>4</v>
      </c>
      <c r="E24" s="181">
        <v>3</v>
      </c>
    </row>
  </sheetData>
  <conditionalFormatting sqref="B3:E8">
    <cfRule type="colorScale" priority="1">
      <colorScale>
        <cfvo type="min"/>
        <cfvo type="percentile" val="50"/>
        <cfvo type="max"/>
        <color rgb="FFF8696B"/>
        <color rgb="FFFCFCFF"/>
        <color rgb="FF5A8AC6"/>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8686C-9B34-4E8C-A008-AEB4592D9E6C}">
  <dimension ref="A2:Q12"/>
  <sheetViews>
    <sheetView zoomScale="70" zoomScaleNormal="70" workbookViewId="0">
      <selection activeCell="Q11" sqref="Q11"/>
    </sheetView>
  </sheetViews>
  <sheetFormatPr defaultRowHeight="15" x14ac:dyDescent="0.25"/>
  <cols>
    <col min="1" max="1" width="18" style="122" customWidth="1"/>
    <col min="2" max="2" width="8.7109375" style="122" customWidth="1"/>
    <col min="3" max="3" width="12.5703125" style="122" customWidth="1"/>
    <col min="4" max="4" width="8.85546875" style="122"/>
    <col min="5" max="5" width="12.5703125" style="122" customWidth="1"/>
    <col min="6" max="6" width="8.85546875" style="122"/>
    <col min="7" max="7" width="11.42578125" style="122" customWidth="1"/>
    <col min="8" max="8" width="8.85546875" style="122"/>
    <col min="9" max="9" width="9.28515625" style="122" customWidth="1"/>
    <col min="10" max="10" width="11.7109375" style="122" customWidth="1"/>
    <col min="11" max="11" width="8.85546875" style="122"/>
    <col min="12" max="12" width="12.42578125" style="122" customWidth="1"/>
    <col min="13" max="13" width="8.85546875" style="122"/>
    <col min="14" max="14" width="9.7109375" style="69" customWidth="1"/>
    <col min="15" max="15" width="17.85546875" style="69" customWidth="1"/>
    <col min="16" max="17" width="8.85546875" style="69"/>
  </cols>
  <sheetData>
    <row r="2" spans="1:15" x14ac:dyDescent="0.25">
      <c r="A2" s="157"/>
      <c r="B2" s="157"/>
    </row>
    <row r="3" spans="1:15" ht="41.45" customHeight="1" x14ac:dyDescent="0.25">
      <c r="A3" s="173" t="s">
        <v>1430</v>
      </c>
      <c r="B3" s="157"/>
      <c r="C3" s="225" t="s">
        <v>1434</v>
      </c>
      <c r="D3" s="225"/>
      <c r="E3" s="225"/>
      <c r="F3" s="225"/>
      <c r="G3" s="225"/>
      <c r="H3" s="225"/>
      <c r="I3" s="225"/>
      <c r="J3" s="225"/>
      <c r="K3" s="225"/>
      <c r="L3" s="225"/>
      <c r="M3" s="225"/>
      <c r="N3" s="225"/>
      <c r="O3" s="225"/>
    </row>
    <row r="4" spans="1:15" x14ac:dyDescent="0.25">
      <c r="A4" s="157"/>
      <c r="B4" s="157"/>
    </row>
    <row r="5" spans="1:15" ht="60" customHeight="1" x14ac:dyDescent="0.25">
      <c r="A5" s="173" t="s">
        <v>1427</v>
      </c>
      <c r="B5" s="157"/>
      <c r="C5" s="229" t="s">
        <v>1431</v>
      </c>
      <c r="D5" s="229"/>
      <c r="E5" s="229"/>
      <c r="F5" s="229"/>
      <c r="G5" s="229"/>
      <c r="H5" s="229"/>
      <c r="I5" s="229"/>
      <c r="J5" s="229"/>
      <c r="K5" s="229"/>
      <c r="L5" s="229"/>
      <c r="M5" s="229"/>
      <c r="N5" s="229"/>
      <c r="O5" s="229"/>
    </row>
    <row r="6" spans="1:15" x14ac:dyDescent="0.25">
      <c r="A6" s="157"/>
      <c r="B6" s="157"/>
    </row>
    <row r="7" spans="1:15" ht="38.450000000000003" customHeight="1" x14ac:dyDescent="0.25">
      <c r="A7" s="173" t="s">
        <v>1428</v>
      </c>
      <c r="B7" s="157"/>
      <c r="C7" s="227" t="s">
        <v>1432</v>
      </c>
      <c r="D7" s="227"/>
      <c r="E7" s="227"/>
      <c r="F7" s="227"/>
      <c r="G7" s="227"/>
      <c r="H7" s="227"/>
      <c r="I7" s="174"/>
      <c r="J7" s="228" t="s">
        <v>1433</v>
      </c>
      <c r="K7" s="228"/>
      <c r="L7" s="228"/>
      <c r="M7" s="228"/>
      <c r="N7" s="228"/>
      <c r="O7" s="228"/>
    </row>
    <row r="8" spans="1:15" x14ac:dyDescent="0.25">
      <c r="A8" s="157"/>
      <c r="B8" s="157"/>
    </row>
    <row r="9" spans="1:15" s="172" customFormat="1" ht="153.6" customHeight="1" x14ac:dyDescent="0.25">
      <c r="A9" s="173" t="s">
        <v>1429</v>
      </c>
      <c r="B9" s="157"/>
      <c r="C9" s="226" t="s">
        <v>1456</v>
      </c>
      <c r="D9" s="226"/>
      <c r="E9" s="226"/>
      <c r="F9" s="226"/>
      <c r="G9" s="226"/>
      <c r="H9" s="226"/>
      <c r="I9" s="226"/>
      <c r="J9" s="226"/>
      <c r="K9" s="226"/>
      <c r="L9" s="226"/>
      <c r="M9" s="226"/>
      <c r="N9" s="226"/>
      <c r="O9" s="226"/>
    </row>
    <row r="10" spans="1:15" x14ac:dyDescent="0.25">
      <c r="A10" s="157"/>
      <c r="B10" s="157"/>
    </row>
    <row r="11" spans="1:15" ht="40.15" customHeight="1" x14ac:dyDescent="0.25">
      <c r="A11" s="173" t="s">
        <v>1455</v>
      </c>
      <c r="B11" s="157"/>
      <c r="C11" s="227" t="s">
        <v>1435</v>
      </c>
      <c r="D11" s="227"/>
      <c r="E11" s="227"/>
      <c r="F11" s="227"/>
      <c r="G11" s="227"/>
      <c r="H11" s="227"/>
      <c r="J11" s="228" t="s">
        <v>1436</v>
      </c>
      <c r="K11" s="228"/>
      <c r="L11" s="228"/>
      <c r="M11" s="228"/>
      <c r="N11" s="228"/>
      <c r="O11" s="228"/>
    </row>
    <row r="12" spans="1:15" x14ac:dyDescent="0.25">
      <c r="A12" s="157"/>
      <c r="B12" s="157"/>
    </row>
  </sheetData>
  <mergeCells count="7">
    <mergeCell ref="C3:O3"/>
    <mergeCell ref="C9:O9"/>
    <mergeCell ref="C11:H11"/>
    <mergeCell ref="J11:O11"/>
    <mergeCell ref="C5:O5"/>
    <mergeCell ref="C7:H7"/>
    <mergeCell ref="J7:O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zoomScale="80" zoomScaleNormal="80" workbookViewId="0">
      <pane xSplit="5" ySplit="2" topLeftCell="J6" activePane="bottomRight" state="frozen"/>
      <selection pane="topRight" activeCell="F1" sqref="F1"/>
      <selection pane="bottomLeft" activeCell="A4" sqref="A4"/>
      <selection pane="bottomRight" activeCell="H12" sqref="H12"/>
    </sheetView>
  </sheetViews>
  <sheetFormatPr defaultRowHeight="15" x14ac:dyDescent="0.25"/>
  <cols>
    <col min="1" max="1" width="4.7109375" customWidth="1"/>
    <col min="2" max="2" width="7" customWidth="1"/>
    <col min="3" max="3" width="8.85546875" customWidth="1"/>
    <col min="4" max="4" width="27.28515625" customWidth="1"/>
    <col min="5" max="5" width="23.28515625" customWidth="1"/>
    <col min="6" max="6" width="29.28515625" style="8" customWidth="1"/>
    <col min="7" max="7" width="35.42578125" style="8" customWidth="1"/>
    <col min="8" max="8" width="59.5703125" style="8" customWidth="1"/>
    <col min="9" max="9" width="25.42578125" style="10" customWidth="1"/>
    <col min="10" max="10" width="28.7109375" style="8" customWidth="1"/>
    <col min="11" max="11" width="23.28515625" style="8" customWidth="1"/>
    <col min="12" max="12" width="33.28515625" style="8" customWidth="1"/>
    <col min="13" max="13" width="49.7109375" customWidth="1"/>
    <col min="14" max="14" width="65.42578125" customWidth="1"/>
    <col min="15" max="15" width="60.140625" style="170" customWidth="1"/>
  </cols>
  <sheetData>
    <row r="1" spans="1:15" ht="106.9" customHeight="1" x14ac:dyDescent="0.25">
      <c r="A1" s="230" t="s">
        <v>29</v>
      </c>
      <c r="B1" s="230"/>
      <c r="C1" s="230"/>
      <c r="D1" s="230"/>
      <c r="E1" s="230"/>
      <c r="F1" s="231" t="s">
        <v>30</v>
      </c>
      <c r="G1" s="231"/>
      <c r="H1" s="231"/>
      <c r="I1" s="231"/>
      <c r="J1" s="231"/>
      <c r="K1" s="231"/>
      <c r="L1" s="16"/>
    </row>
    <row r="2" spans="1:15" s="9" customFormat="1" ht="38.450000000000003" customHeight="1" x14ac:dyDescent="0.25">
      <c r="A2" s="1" t="s">
        <v>31</v>
      </c>
      <c r="B2" s="2" t="s">
        <v>1</v>
      </c>
      <c r="C2" s="1" t="s">
        <v>32</v>
      </c>
      <c r="D2" s="2" t="s">
        <v>0</v>
      </c>
      <c r="E2" s="2" t="s">
        <v>2</v>
      </c>
      <c r="F2" s="12" t="s">
        <v>33</v>
      </c>
      <c r="G2" s="12" t="s">
        <v>34</v>
      </c>
      <c r="H2" s="12" t="s">
        <v>35</v>
      </c>
      <c r="I2" s="12" t="s">
        <v>36</v>
      </c>
      <c r="J2" s="14" t="s">
        <v>37</v>
      </c>
      <c r="K2" s="15" t="s">
        <v>38</v>
      </c>
      <c r="L2" s="171" t="s">
        <v>1411</v>
      </c>
      <c r="M2" s="18" t="s">
        <v>39</v>
      </c>
      <c r="N2" s="18" t="s">
        <v>40</v>
      </c>
      <c r="O2" s="178" t="s">
        <v>1443</v>
      </c>
    </row>
    <row r="3" spans="1:15" ht="210.6" customHeight="1" x14ac:dyDescent="0.25">
      <c r="A3" s="3">
        <v>1</v>
      </c>
      <c r="B3" s="3">
        <v>1</v>
      </c>
      <c r="C3" s="3" t="s">
        <v>41</v>
      </c>
      <c r="D3" s="3" t="s">
        <v>5</v>
      </c>
      <c r="E3" s="186" t="s">
        <v>6</v>
      </c>
      <c r="F3" s="7" t="s">
        <v>42</v>
      </c>
      <c r="G3" s="7" t="s">
        <v>43</v>
      </c>
      <c r="H3" s="7" t="s">
        <v>44</v>
      </c>
      <c r="I3" s="3" t="s">
        <v>45</v>
      </c>
      <c r="J3" s="7" t="s">
        <v>46</v>
      </c>
      <c r="K3" s="7" t="s">
        <v>47</v>
      </c>
      <c r="L3" s="7" t="s">
        <v>1412</v>
      </c>
      <c r="M3" s="7" t="s">
        <v>1420</v>
      </c>
      <c r="N3" s="38" t="s">
        <v>1419</v>
      </c>
      <c r="O3" s="67" t="s">
        <v>1449</v>
      </c>
    </row>
    <row r="4" spans="1:15" ht="289.14999999999998" customHeight="1" x14ac:dyDescent="0.25">
      <c r="A4" s="4">
        <v>2</v>
      </c>
      <c r="B4" s="4">
        <v>1</v>
      </c>
      <c r="C4" s="4" t="s">
        <v>48</v>
      </c>
      <c r="D4" s="4" t="s">
        <v>9</v>
      </c>
      <c r="E4" s="186" t="s">
        <v>10</v>
      </c>
      <c r="F4" s="7" t="s">
        <v>49</v>
      </c>
      <c r="G4" s="7" t="s">
        <v>50</v>
      </c>
      <c r="H4" s="7" t="s">
        <v>51</v>
      </c>
      <c r="I4" s="3" t="s">
        <v>45</v>
      </c>
      <c r="J4" s="7" t="s">
        <v>52</v>
      </c>
      <c r="K4" s="7" t="s">
        <v>52</v>
      </c>
      <c r="L4" s="7" t="s">
        <v>1416</v>
      </c>
      <c r="M4" s="7" t="s">
        <v>1424</v>
      </c>
      <c r="N4" s="7" t="s">
        <v>1425</v>
      </c>
      <c r="O4" s="67" t="s">
        <v>1446</v>
      </c>
    </row>
    <row r="5" spans="1:15" ht="121.15" customHeight="1" x14ac:dyDescent="0.25">
      <c r="A5" s="4">
        <v>3</v>
      </c>
      <c r="B5" s="4">
        <v>1</v>
      </c>
      <c r="C5" s="4" t="s">
        <v>53</v>
      </c>
      <c r="D5" s="4" t="s">
        <v>13</v>
      </c>
      <c r="E5" s="186" t="s">
        <v>14</v>
      </c>
      <c r="F5" s="7" t="s">
        <v>54</v>
      </c>
      <c r="G5" s="7" t="s">
        <v>55</v>
      </c>
      <c r="H5" s="7" t="s">
        <v>56</v>
      </c>
      <c r="I5" s="3" t="s">
        <v>45</v>
      </c>
      <c r="J5" s="7" t="s">
        <v>52</v>
      </c>
      <c r="K5" s="7" t="s">
        <v>57</v>
      </c>
      <c r="L5" s="7" t="s">
        <v>1417</v>
      </c>
      <c r="N5" s="7" t="s">
        <v>1418</v>
      </c>
      <c r="O5" s="67" t="s">
        <v>1447</v>
      </c>
    </row>
    <row r="6" spans="1:15" ht="188.45" customHeight="1" x14ac:dyDescent="0.25">
      <c r="A6" s="4">
        <v>4</v>
      </c>
      <c r="B6" s="4">
        <v>1</v>
      </c>
      <c r="C6" s="4" t="s">
        <v>58</v>
      </c>
      <c r="D6" s="4" t="s">
        <v>15</v>
      </c>
      <c r="E6" s="186" t="s">
        <v>16</v>
      </c>
      <c r="F6" s="7" t="s">
        <v>59</v>
      </c>
      <c r="G6" s="7" t="s">
        <v>60</v>
      </c>
      <c r="H6" s="7" t="s">
        <v>61</v>
      </c>
      <c r="I6" s="3" t="s">
        <v>62</v>
      </c>
      <c r="J6" s="7" t="s">
        <v>63</v>
      </c>
      <c r="K6" s="7" t="s">
        <v>64</v>
      </c>
      <c r="L6" s="7" t="s">
        <v>1414</v>
      </c>
      <c r="M6" s="7" t="s">
        <v>1423</v>
      </c>
      <c r="N6" s="7" t="s">
        <v>1422</v>
      </c>
      <c r="O6" s="67" t="s">
        <v>1448</v>
      </c>
    </row>
    <row r="7" spans="1:15" ht="168.75" x14ac:dyDescent="0.25">
      <c r="A7" s="4">
        <v>5</v>
      </c>
      <c r="B7" s="4">
        <v>1</v>
      </c>
      <c r="C7" s="4" t="s">
        <v>65</v>
      </c>
      <c r="D7" s="4" t="s">
        <v>17</v>
      </c>
      <c r="E7" s="186" t="s">
        <v>18</v>
      </c>
      <c r="F7" s="7" t="s">
        <v>66</v>
      </c>
      <c r="G7" s="7" t="s">
        <v>67</v>
      </c>
      <c r="H7" s="7" t="s">
        <v>68</v>
      </c>
      <c r="I7" s="3" t="s">
        <v>45</v>
      </c>
      <c r="J7" s="7" t="s">
        <v>69</v>
      </c>
      <c r="K7" s="3" t="s">
        <v>45</v>
      </c>
      <c r="L7" s="3" t="s">
        <v>1415</v>
      </c>
      <c r="N7" s="7" t="s">
        <v>1426</v>
      </c>
      <c r="O7" s="67" t="s">
        <v>1445</v>
      </c>
    </row>
    <row r="8" spans="1:15" ht="390" x14ac:dyDescent="0.25">
      <c r="A8" s="4">
        <v>6</v>
      </c>
      <c r="B8" s="4">
        <v>1</v>
      </c>
      <c r="C8" s="4" t="s">
        <v>70</v>
      </c>
      <c r="D8" s="4" t="s">
        <v>19</v>
      </c>
      <c r="E8" s="186" t="s">
        <v>20</v>
      </c>
      <c r="F8" s="7" t="s">
        <v>71</v>
      </c>
      <c r="G8" s="7" t="s">
        <v>72</v>
      </c>
      <c r="H8" s="7" t="s">
        <v>73</v>
      </c>
      <c r="I8" s="3" t="s">
        <v>74</v>
      </c>
      <c r="J8" s="7" t="s">
        <v>75</v>
      </c>
      <c r="K8" s="7" t="s">
        <v>76</v>
      </c>
      <c r="L8" s="7" t="s">
        <v>1413</v>
      </c>
      <c r="N8" s="38" t="s">
        <v>1421</v>
      </c>
      <c r="O8" s="67" t="s">
        <v>1444</v>
      </c>
    </row>
    <row r="9" spans="1:15" ht="146.25" x14ac:dyDescent="0.25">
      <c r="A9" s="4">
        <v>7</v>
      </c>
      <c r="B9" s="4">
        <v>2</v>
      </c>
      <c r="C9" s="4" t="s">
        <v>77</v>
      </c>
      <c r="D9" s="4" t="s">
        <v>21</v>
      </c>
      <c r="E9" s="186" t="s">
        <v>22</v>
      </c>
      <c r="F9" s="7" t="s">
        <v>78</v>
      </c>
      <c r="G9" s="7" t="s">
        <v>79</v>
      </c>
      <c r="H9" s="7" t="s">
        <v>80</v>
      </c>
      <c r="I9" s="3" t="s">
        <v>81</v>
      </c>
      <c r="J9" s="7" t="s">
        <v>82</v>
      </c>
      <c r="K9" s="7" t="s">
        <v>76</v>
      </c>
      <c r="L9" s="7"/>
    </row>
    <row r="10" spans="1:15" ht="192.6" customHeight="1" x14ac:dyDescent="0.25">
      <c r="A10" s="4">
        <v>8</v>
      </c>
      <c r="B10" s="4">
        <v>2</v>
      </c>
      <c r="C10" s="4" t="s">
        <v>83</v>
      </c>
      <c r="D10" s="4" t="s">
        <v>23</v>
      </c>
      <c r="E10" s="186" t="s">
        <v>24</v>
      </c>
      <c r="F10" s="7" t="s">
        <v>84</v>
      </c>
      <c r="G10" s="7" t="s">
        <v>85</v>
      </c>
      <c r="H10" s="7" t="s">
        <v>86</v>
      </c>
      <c r="I10" s="3" t="s">
        <v>45</v>
      </c>
      <c r="J10" s="29" t="s">
        <v>87</v>
      </c>
      <c r="K10" s="7" t="s">
        <v>45</v>
      </c>
      <c r="L10" s="7"/>
    </row>
    <row r="11" spans="1:15" ht="78.75" x14ac:dyDescent="0.25">
      <c r="A11" s="4">
        <v>9</v>
      </c>
      <c r="B11" s="4">
        <v>2</v>
      </c>
      <c r="C11" s="4" t="s">
        <v>88</v>
      </c>
      <c r="D11" s="4" t="s">
        <v>25</v>
      </c>
      <c r="E11" s="186" t="s">
        <v>26</v>
      </c>
      <c r="F11" s="7" t="s">
        <v>89</v>
      </c>
      <c r="G11" s="7" t="s">
        <v>90</v>
      </c>
      <c r="H11" s="7" t="s">
        <v>91</v>
      </c>
      <c r="I11" s="3" t="s">
        <v>45</v>
      </c>
      <c r="J11" s="7" t="s">
        <v>90</v>
      </c>
      <c r="K11" s="7" t="s">
        <v>92</v>
      </c>
      <c r="L11" s="7"/>
    </row>
    <row r="12" spans="1:15" ht="78.75" x14ac:dyDescent="0.25">
      <c r="A12" s="5">
        <v>10</v>
      </c>
      <c r="B12" s="5">
        <v>2</v>
      </c>
      <c r="C12" s="5" t="s">
        <v>93</v>
      </c>
      <c r="D12" s="5" t="s">
        <v>27</v>
      </c>
      <c r="E12" s="186" t="s">
        <v>28</v>
      </c>
      <c r="F12" s="7" t="s">
        <v>94</v>
      </c>
      <c r="G12" s="7" t="s">
        <v>95</v>
      </c>
      <c r="H12" s="7"/>
      <c r="I12" s="3" t="s">
        <v>45</v>
      </c>
      <c r="J12" s="7" t="s">
        <v>52</v>
      </c>
      <c r="K12" s="7" t="s">
        <v>52</v>
      </c>
      <c r="L12" s="7"/>
    </row>
    <row r="13" spans="1:15" s="6" customFormat="1" ht="78" customHeight="1" x14ac:dyDescent="0.25">
      <c r="F13" s="42" t="s">
        <v>96</v>
      </c>
      <c r="G13" s="42" t="s">
        <v>97</v>
      </c>
      <c r="H13" s="43" t="s">
        <v>96</v>
      </c>
      <c r="I13" s="42" t="s">
        <v>96</v>
      </c>
      <c r="J13" s="43" t="s">
        <v>98</v>
      </c>
      <c r="K13" s="43" t="s">
        <v>98</v>
      </c>
      <c r="L13" s="43"/>
    </row>
    <row r="16" spans="1:15" x14ac:dyDescent="0.25">
      <c r="D16" s="53" t="s">
        <v>99</v>
      </c>
      <c r="E16" s="44"/>
    </row>
    <row r="17" spans="4:5" x14ac:dyDescent="0.25">
      <c r="D17" s="44" t="s">
        <v>100</v>
      </c>
      <c r="E17" s="45">
        <v>3</v>
      </c>
    </row>
    <row r="18" spans="4:5" x14ac:dyDescent="0.25">
      <c r="D18" s="44" t="s">
        <v>101</v>
      </c>
      <c r="E18" s="45">
        <v>2</v>
      </c>
    </row>
    <row r="19" spans="4:5" x14ac:dyDescent="0.25">
      <c r="D19" s="44" t="s">
        <v>102</v>
      </c>
      <c r="E19" s="45">
        <v>3</v>
      </c>
    </row>
    <row r="20" spans="4:5" x14ac:dyDescent="0.25">
      <c r="D20" s="44" t="s">
        <v>45</v>
      </c>
      <c r="E20" s="45">
        <v>10</v>
      </c>
    </row>
    <row r="21" spans="4:5" x14ac:dyDescent="0.25">
      <c r="D21" s="44" t="s">
        <v>103</v>
      </c>
      <c r="E21" s="45"/>
    </row>
    <row r="22" spans="4:5" x14ac:dyDescent="0.25">
      <c r="D22" s="44" t="s">
        <v>104</v>
      </c>
      <c r="E22" s="45">
        <v>2</v>
      </c>
    </row>
    <row r="32" spans="4:5" x14ac:dyDescent="0.25">
      <c r="D32" s="54" t="s">
        <v>105</v>
      </c>
      <c r="E32" s="44"/>
    </row>
    <row r="33" spans="4:5" x14ac:dyDescent="0.25">
      <c r="D33" s="44" t="s">
        <v>106</v>
      </c>
      <c r="E33" s="45">
        <v>5</v>
      </c>
    </row>
    <row r="34" spans="4:5" x14ac:dyDescent="0.25">
      <c r="D34" s="44" t="s">
        <v>107</v>
      </c>
      <c r="E34" s="45">
        <v>5</v>
      </c>
    </row>
    <row r="35" spans="4:5" x14ac:dyDescent="0.25">
      <c r="D35" s="44" t="s">
        <v>108</v>
      </c>
      <c r="E35" s="45">
        <v>7</v>
      </c>
    </row>
    <row r="36" spans="4:5" x14ac:dyDescent="0.25">
      <c r="D36" s="44" t="s">
        <v>109</v>
      </c>
      <c r="E36" s="45">
        <v>5</v>
      </c>
    </row>
    <row r="37" spans="4:5" x14ac:dyDescent="0.25">
      <c r="D37" s="44" t="s">
        <v>110</v>
      </c>
      <c r="E37" s="45">
        <v>4</v>
      </c>
    </row>
  </sheetData>
  <mergeCells count="2">
    <mergeCell ref="A1:E1"/>
    <mergeCell ref="F1:K1"/>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B51FB-FA78-42DE-A6EA-26591D646D5A}">
  <dimension ref="A1:I61"/>
  <sheetViews>
    <sheetView zoomScale="70" zoomScaleNormal="70" workbookViewId="0">
      <pane ySplit="1" topLeftCell="A2" activePane="bottomLeft" state="frozen"/>
      <selection pane="bottomLeft" activeCell="H54" sqref="H54"/>
    </sheetView>
  </sheetViews>
  <sheetFormatPr defaultColWidth="8.85546875" defaultRowHeight="15" x14ac:dyDescent="0.25"/>
  <cols>
    <col min="1" max="1" width="15.28515625" style="148" customWidth="1"/>
    <col min="2" max="2" width="37.7109375" style="151" customWidth="1"/>
    <col min="3" max="4" width="26.5703125" style="151" customWidth="1"/>
    <col min="5" max="5" width="51.28515625" style="69" customWidth="1"/>
    <col min="6" max="6" width="25.140625" style="122" customWidth="1"/>
    <col min="7" max="7" width="50.42578125" style="69" customWidth="1"/>
    <col min="8" max="8" width="8.85546875" style="69"/>
    <col min="9" max="9" width="23.7109375" style="69" customWidth="1"/>
    <col min="10" max="16384" width="8.85546875" style="69"/>
  </cols>
  <sheetData>
    <row r="1" spans="1:9" s="147" customFormat="1" ht="28.5" x14ac:dyDescent="0.25">
      <c r="A1" s="187" t="s">
        <v>1</v>
      </c>
      <c r="B1" s="188" t="s">
        <v>112</v>
      </c>
      <c r="C1" s="188" t="s">
        <v>113</v>
      </c>
      <c r="D1" s="188" t="s">
        <v>114</v>
      </c>
      <c r="E1" s="144" t="s">
        <v>34</v>
      </c>
      <c r="F1" s="144" t="s">
        <v>115</v>
      </c>
      <c r="G1" s="145" t="s">
        <v>116</v>
      </c>
      <c r="H1" s="145" t="s">
        <v>115</v>
      </c>
      <c r="I1" s="146" t="s">
        <v>117</v>
      </c>
    </row>
    <row r="2" spans="1:9" x14ac:dyDescent="0.25">
      <c r="A2" s="148">
        <v>1</v>
      </c>
      <c r="B2" s="149" t="s">
        <v>6</v>
      </c>
      <c r="C2" s="150" t="s">
        <v>118</v>
      </c>
      <c r="D2" s="69" t="s">
        <v>119</v>
      </c>
      <c r="E2" s="69" t="s">
        <v>120</v>
      </c>
      <c r="F2" s="122">
        <v>150</v>
      </c>
      <c r="G2" s="69" t="s">
        <v>121</v>
      </c>
      <c r="H2" s="69">
        <v>150</v>
      </c>
      <c r="I2" s="110">
        <f>H2/F2</f>
        <v>1</v>
      </c>
    </row>
    <row r="3" spans="1:9" x14ac:dyDescent="0.25">
      <c r="A3" s="148">
        <v>1</v>
      </c>
      <c r="B3" s="151" t="s">
        <v>6</v>
      </c>
      <c r="C3" s="150" t="s">
        <v>122</v>
      </c>
      <c r="D3" s="150" t="s">
        <v>123</v>
      </c>
      <c r="E3" s="69" t="s">
        <v>124</v>
      </c>
      <c r="F3" s="122">
        <v>150</v>
      </c>
      <c r="G3" s="69" t="s">
        <v>123</v>
      </c>
      <c r="H3" s="69">
        <v>150</v>
      </c>
      <c r="I3" s="110">
        <f t="shared" ref="I3:I19" si="0">H3/F3</f>
        <v>1</v>
      </c>
    </row>
    <row r="4" spans="1:9" x14ac:dyDescent="0.25">
      <c r="A4" s="148">
        <v>1</v>
      </c>
      <c r="B4" s="151" t="s">
        <v>6</v>
      </c>
      <c r="C4" s="150" t="s">
        <v>118</v>
      </c>
      <c r="D4" s="150" t="s">
        <v>125</v>
      </c>
      <c r="E4" s="69" t="s">
        <v>126</v>
      </c>
      <c r="F4" s="122">
        <v>5000</v>
      </c>
      <c r="G4" s="69" t="s">
        <v>127</v>
      </c>
      <c r="H4" s="69">
        <v>4800</v>
      </c>
      <c r="I4" s="110">
        <f t="shared" si="0"/>
        <v>0.96</v>
      </c>
    </row>
    <row r="5" spans="1:9" x14ac:dyDescent="0.25">
      <c r="A5" s="148">
        <v>1</v>
      </c>
      <c r="B5" s="151" t="s">
        <v>6</v>
      </c>
      <c r="C5" s="150" t="s">
        <v>128</v>
      </c>
      <c r="D5" s="150" t="s">
        <v>129</v>
      </c>
      <c r="E5" s="69" t="s">
        <v>130</v>
      </c>
      <c r="F5" s="122">
        <v>10</v>
      </c>
      <c r="G5" s="69" t="s">
        <v>131</v>
      </c>
      <c r="H5" s="69">
        <v>30</v>
      </c>
      <c r="I5" s="110">
        <f t="shared" si="0"/>
        <v>3</v>
      </c>
    </row>
    <row r="6" spans="1:9" x14ac:dyDescent="0.25">
      <c r="A6" s="148">
        <v>1</v>
      </c>
      <c r="B6" s="151" t="s">
        <v>6</v>
      </c>
      <c r="C6" s="150" t="s">
        <v>128</v>
      </c>
      <c r="D6" s="150" t="s">
        <v>129</v>
      </c>
      <c r="E6" s="69" t="s">
        <v>132</v>
      </c>
      <c r="F6" s="122">
        <v>40</v>
      </c>
      <c r="G6" s="69" t="s">
        <v>133</v>
      </c>
      <c r="H6" s="69">
        <v>40</v>
      </c>
      <c r="I6" s="110">
        <f t="shared" si="0"/>
        <v>1</v>
      </c>
    </row>
    <row r="7" spans="1:9" x14ac:dyDescent="0.25">
      <c r="A7" s="148">
        <v>1</v>
      </c>
      <c r="B7" s="151" t="s">
        <v>6</v>
      </c>
      <c r="C7" s="150" t="s">
        <v>134</v>
      </c>
      <c r="D7" s="150" t="s">
        <v>135</v>
      </c>
      <c r="E7" s="69" t="s">
        <v>136</v>
      </c>
      <c r="F7" s="122">
        <v>1</v>
      </c>
      <c r="G7" s="69" t="s">
        <v>137</v>
      </c>
      <c r="H7" s="69">
        <v>1</v>
      </c>
      <c r="I7" s="110">
        <f t="shared" si="0"/>
        <v>1</v>
      </c>
    </row>
    <row r="8" spans="1:9" x14ac:dyDescent="0.25">
      <c r="A8" s="148">
        <v>1</v>
      </c>
      <c r="B8" s="151" t="s">
        <v>6</v>
      </c>
      <c r="C8" s="150" t="s">
        <v>134</v>
      </c>
      <c r="D8" s="150" t="s">
        <v>135</v>
      </c>
      <c r="E8" s="69" t="s">
        <v>138</v>
      </c>
      <c r="F8" s="122">
        <v>1</v>
      </c>
      <c r="G8" s="69" t="s">
        <v>139</v>
      </c>
      <c r="H8" s="69">
        <v>1</v>
      </c>
      <c r="I8" s="110">
        <f t="shared" si="0"/>
        <v>1</v>
      </c>
    </row>
    <row r="9" spans="1:9" x14ac:dyDescent="0.25">
      <c r="A9" s="148">
        <v>1</v>
      </c>
      <c r="B9" s="151" t="s">
        <v>6</v>
      </c>
      <c r="C9" s="150" t="s">
        <v>134</v>
      </c>
      <c r="D9" s="150" t="s">
        <v>135</v>
      </c>
      <c r="E9" s="69" t="s">
        <v>140</v>
      </c>
      <c r="F9" s="122">
        <v>1</v>
      </c>
      <c r="G9" s="69" t="s">
        <v>141</v>
      </c>
      <c r="H9" s="69">
        <v>1</v>
      </c>
      <c r="I9" s="110">
        <f t="shared" si="0"/>
        <v>1</v>
      </c>
    </row>
    <row r="10" spans="1:9" x14ac:dyDescent="0.25">
      <c r="A10" s="148">
        <v>1</v>
      </c>
      <c r="B10" s="151" t="s">
        <v>6</v>
      </c>
      <c r="C10" s="150" t="s">
        <v>134</v>
      </c>
      <c r="D10" s="150" t="s">
        <v>135</v>
      </c>
      <c r="E10" s="69" t="s">
        <v>142</v>
      </c>
      <c r="F10" s="122">
        <v>1</v>
      </c>
      <c r="G10" s="69" t="s">
        <v>143</v>
      </c>
      <c r="H10" s="69">
        <v>1</v>
      </c>
      <c r="I10" s="110">
        <f t="shared" si="0"/>
        <v>1</v>
      </c>
    </row>
    <row r="11" spans="1:9" x14ac:dyDescent="0.25">
      <c r="A11" s="148">
        <v>1</v>
      </c>
      <c r="B11" s="151" t="s">
        <v>6</v>
      </c>
      <c r="C11" s="150" t="s">
        <v>128</v>
      </c>
      <c r="D11" s="150" t="s">
        <v>144</v>
      </c>
      <c r="E11" s="69" t="s">
        <v>145</v>
      </c>
      <c r="F11" s="122">
        <v>1</v>
      </c>
      <c r="G11" s="69" t="s">
        <v>146</v>
      </c>
      <c r="H11" s="69">
        <v>1</v>
      </c>
      <c r="I11" s="110">
        <f t="shared" si="0"/>
        <v>1</v>
      </c>
    </row>
    <row r="12" spans="1:9" x14ac:dyDescent="0.25">
      <c r="A12" s="148">
        <v>1</v>
      </c>
      <c r="B12" s="151" t="s">
        <v>6</v>
      </c>
      <c r="C12" s="150" t="s">
        <v>128</v>
      </c>
      <c r="D12" s="150" t="s">
        <v>144</v>
      </c>
      <c r="E12" s="69" t="s">
        <v>147</v>
      </c>
      <c r="F12" s="122">
        <v>1</v>
      </c>
      <c r="I12" s="110">
        <f t="shared" si="0"/>
        <v>0</v>
      </c>
    </row>
    <row r="13" spans="1:9" x14ac:dyDescent="0.25">
      <c r="A13" s="148">
        <v>1</v>
      </c>
      <c r="B13" s="151" t="s">
        <v>6</v>
      </c>
      <c r="C13" s="150" t="s">
        <v>128</v>
      </c>
      <c r="D13" s="150" t="s">
        <v>144</v>
      </c>
      <c r="E13" s="69" t="s">
        <v>148</v>
      </c>
      <c r="F13" s="122">
        <v>1</v>
      </c>
      <c r="G13" s="69" t="s">
        <v>149</v>
      </c>
      <c r="H13" s="69">
        <v>1</v>
      </c>
      <c r="I13" s="110">
        <f t="shared" si="0"/>
        <v>1</v>
      </c>
    </row>
    <row r="14" spans="1:9" x14ac:dyDescent="0.25">
      <c r="A14" s="148">
        <v>1</v>
      </c>
      <c r="B14" s="151" t="s">
        <v>6</v>
      </c>
      <c r="C14" s="150" t="s">
        <v>128</v>
      </c>
      <c r="D14" s="150" t="s">
        <v>144</v>
      </c>
      <c r="E14" s="69" t="s">
        <v>150</v>
      </c>
      <c r="F14" s="122">
        <v>1</v>
      </c>
      <c r="G14" s="69" t="s">
        <v>151</v>
      </c>
      <c r="H14" s="69">
        <v>1</v>
      </c>
      <c r="I14" s="110">
        <f t="shared" si="0"/>
        <v>1</v>
      </c>
    </row>
    <row r="15" spans="1:9" x14ac:dyDescent="0.25">
      <c r="A15" s="148">
        <v>1</v>
      </c>
      <c r="B15" s="151" t="s">
        <v>6</v>
      </c>
      <c r="C15" s="150" t="s">
        <v>128</v>
      </c>
      <c r="D15" s="150" t="s">
        <v>144</v>
      </c>
      <c r="E15" s="69" t="s">
        <v>152</v>
      </c>
      <c r="F15" s="122">
        <v>1</v>
      </c>
      <c r="G15" s="69" t="s">
        <v>153</v>
      </c>
      <c r="H15" s="69">
        <v>1</v>
      </c>
      <c r="I15" s="110">
        <f t="shared" si="0"/>
        <v>1</v>
      </c>
    </row>
    <row r="16" spans="1:9" x14ac:dyDescent="0.25">
      <c r="A16" s="148">
        <v>1</v>
      </c>
      <c r="B16" s="151" t="s">
        <v>6</v>
      </c>
      <c r="C16" s="150" t="s">
        <v>128</v>
      </c>
      <c r="D16" s="150" t="s">
        <v>144</v>
      </c>
      <c r="E16" s="69" t="s">
        <v>154</v>
      </c>
      <c r="F16" s="122">
        <v>1</v>
      </c>
      <c r="G16" s="69" t="s">
        <v>155</v>
      </c>
      <c r="H16" s="69">
        <v>1</v>
      </c>
      <c r="I16" s="110">
        <f t="shared" si="0"/>
        <v>1</v>
      </c>
    </row>
    <row r="17" spans="1:9" x14ac:dyDescent="0.25">
      <c r="A17" s="148">
        <v>1</v>
      </c>
      <c r="B17" s="151" t="s">
        <v>6</v>
      </c>
      <c r="C17" s="150" t="s">
        <v>128</v>
      </c>
      <c r="D17" s="150" t="s">
        <v>144</v>
      </c>
      <c r="E17" s="69" t="s">
        <v>156</v>
      </c>
      <c r="F17" s="122">
        <v>1</v>
      </c>
      <c r="I17" s="110">
        <f t="shared" si="0"/>
        <v>0</v>
      </c>
    </row>
    <row r="18" spans="1:9" x14ac:dyDescent="0.25">
      <c r="A18" s="148">
        <v>1</v>
      </c>
      <c r="B18" s="151" t="s">
        <v>6</v>
      </c>
      <c r="C18" s="150" t="s">
        <v>134</v>
      </c>
      <c r="D18" s="150" t="s">
        <v>135</v>
      </c>
      <c r="E18" s="69" t="s">
        <v>157</v>
      </c>
      <c r="F18" s="122">
        <v>1</v>
      </c>
      <c r="G18" s="69" t="s">
        <v>158</v>
      </c>
      <c r="H18" s="69">
        <v>1</v>
      </c>
      <c r="I18" s="110">
        <f t="shared" si="0"/>
        <v>1</v>
      </c>
    </row>
    <row r="19" spans="1:9" x14ac:dyDescent="0.25">
      <c r="A19" s="148">
        <v>1</v>
      </c>
      <c r="B19" s="151" t="s">
        <v>6</v>
      </c>
      <c r="C19" s="150" t="s">
        <v>159</v>
      </c>
      <c r="D19" s="150" t="s">
        <v>159</v>
      </c>
      <c r="E19" s="69" t="s">
        <v>160</v>
      </c>
      <c r="F19" s="122">
        <v>100000</v>
      </c>
      <c r="G19" s="69" t="s">
        <v>161</v>
      </c>
      <c r="H19" s="69">
        <v>313545</v>
      </c>
      <c r="I19" s="110">
        <f t="shared" si="0"/>
        <v>3.1354500000000001</v>
      </c>
    </row>
    <row r="20" spans="1:9" x14ac:dyDescent="0.25">
      <c r="A20" s="148">
        <v>1</v>
      </c>
      <c r="B20" s="149" t="s">
        <v>10</v>
      </c>
      <c r="C20" s="150" t="s">
        <v>118</v>
      </c>
      <c r="D20" s="69" t="s">
        <v>162</v>
      </c>
      <c r="E20" s="69" t="s">
        <v>163</v>
      </c>
      <c r="F20" s="122">
        <v>50</v>
      </c>
    </row>
    <row r="21" spans="1:9" x14ac:dyDescent="0.25">
      <c r="A21" s="148">
        <v>1</v>
      </c>
      <c r="B21" s="151" t="s">
        <v>10</v>
      </c>
      <c r="C21" s="150" t="s">
        <v>118</v>
      </c>
      <c r="D21" s="69" t="s">
        <v>164</v>
      </c>
      <c r="E21" s="69" t="s">
        <v>165</v>
      </c>
      <c r="F21" s="122">
        <v>25</v>
      </c>
    </row>
    <row r="22" spans="1:9" x14ac:dyDescent="0.25">
      <c r="A22" s="148">
        <v>1</v>
      </c>
      <c r="B22" s="151" t="s">
        <v>10</v>
      </c>
      <c r="C22" s="150" t="s">
        <v>118</v>
      </c>
      <c r="D22" s="69" t="s">
        <v>166</v>
      </c>
      <c r="E22" s="69" t="s">
        <v>167</v>
      </c>
      <c r="F22" s="122">
        <v>13</v>
      </c>
    </row>
    <row r="23" spans="1:9" x14ac:dyDescent="0.25">
      <c r="A23" s="148">
        <v>1</v>
      </c>
      <c r="B23" s="151" t="s">
        <v>10</v>
      </c>
      <c r="C23" s="150" t="s">
        <v>118</v>
      </c>
      <c r="D23" s="69" t="s">
        <v>119</v>
      </c>
      <c r="E23" s="69" t="s">
        <v>119</v>
      </c>
      <c r="F23" s="122">
        <v>25</v>
      </c>
    </row>
    <row r="24" spans="1:9" x14ac:dyDescent="0.25">
      <c r="A24" s="148">
        <v>1</v>
      </c>
      <c r="B24" s="151" t="s">
        <v>10</v>
      </c>
      <c r="C24" s="150" t="s">
        <v>118</v>
      </c>
      <c r="D24" s="69" t="s">
        <v>168</v>
      </c>
      <c r="E24" s="69" t="s">
        <v>169</v>
      </c>
      <c r="F24" s="122">
        <v>25</v>
      </c>
    </row>
    <row r="25" spans="1:9" x14ac:dyDescent="0.25">
      <c r="A25" s="148">
        <v>1</v>
      </c>
      <c r="B25" s="151" t="s">
        <v>10</v>
      </c>
      <c r="C25" s="150" t="s">
        <v>118</v>
      </c>
      <c r="D25" s="69" t="s">
        <v>170</v>
      </c>
      <c r="E25" s="69" t="s">
        <v>171</v>
      </c>
      <c r="F25" s="122">
        <v>13</v>
      </c>
    </row>
    <row r="26" spans="1:9" x14ac:dyDescent="0.25">
      <c r="A26" s="148">
        <v>1</v>
      </c>
      <c r="B26" s="151" t="s">
        <v>10</v>
      </c>
      <c r="C26" s="150" t="s">
        <v>118</v>
      </c>
      <c r="D26" s="69" t="s">
        <v>172</v>
      </c>
      <c r="E26" s="69" t="s">
        <v>173</v>
      </c>
      <c r="F26" s="122">
        <v>13</v>
      </c>
    </row>
    <row r="27" spans="1:9" x14ac:dyDescent="0.25">
      <c r="A27" s="148">
        <v>1</v>
      </c>
      <c r="B27" s="151" t="s">
        <v>10</v>
      </c>
      <c r="C27" s="150" t="s">
        <v>118</v>
      </c>
      <c r="D27" s="69" t="s">
        <v>174</v>
      </c>
      <c r="E27" s="69" t="s">
        <v>175</v>
      </c>
      <c r="F27" s="122">
        <v>13</v>
      </c>
    </row>
    <row r="28" spans="1:9" ht="28.5" x14ac:dyDescent="0.25">
      <c r="A28" s="148">
        <v>1</v>
      </c>
      <c r="B28" s="152" t="s">
        <v>14</v>
      </c>
      <c r="C28" s="150" t="s">
        <v>118</v>
      </c>
      <c r="D28" s="69" t="s">
        <v>119</v>
      </c>
      <c r="E28" s="69" t="s">
        <v>119</v>
      </c>
      <c r="F28" s="122">
        <v>500</v>
      </c>
    </row>
    <row r="29" spans="1:9" x14ac:dyDescent="0.25">
      <c r="A29" s="148">
        <v>1</v>
      </c>
      <c r="B29" s="153" t="s">
        <v>14</v>
      </c>
      <c r="C29" s="150" t="s">
        <v>128</v>
      </c>
      <c r="D29" s="150" t="s">
        <v>129</v>
      </c>
      <c r="E29" s="69" t="s">
        <v>176</v>
      </c>
      <c r="F29" s="122">
        <v>100</v>
      </c>
    </row>
    <row r="30" spans="1:9" x14ac:dyDescent="0.25">
      <c r="A30" s="148">
        <v>1</v>
      </c>
      <c r="B30" s="153" t="s">
        <v>14</v>
      </c>
      <c r="C30" s="150" t="s">
        <v>134</v>
      </c>
      <c r="D30" s="150" t="s">
        <v>177</v>
      </c>
      <c r="E30" s="69" t="s">
        <v>178</v>
      </c>
      <c r="F30" s="122">
        <v>50</v>
      </c>
    </row>
    <row r="31" spans="1:9" x14ac:dyDescent="0.25">
      <c r="A31" s="148">
        <v>1</v>
      </c>
      <c r="B31" s="149" t="s">
        <v>16</v>
      </c>
      <c r="C31" s="150" t="s">
        <v>118</v>
      </c>
      <c r="D31" s="150" t="s">
        <v>125</v>
      </c>
      <c r="E31" s="69" t="s">
        <v>179</v>
      </c>
      <c r="F31" s="122">
        <v>740</v>
      </c>
      <c r="G31" s="69" t="s">
        <v>179</v>
      </c>
      <c r="H31" s="69">
        <v>720</v>
      </c>
      <c r="I31" s="110">
        <f>H31/F31</f>
        <v>0.97297297297297303</v>
      </c>
    </row>
    <row r="32" spans="1:9" x14ac:dyDescent="0.25">
      <c r="A32" s="148">
        <v>1</v>
      </c>
      <c r="B32" s="151" t="s">
        <v>16</v>
      </c>
      <c r="C32" s="150" t="s">
        <v>128</v>
      </c>
      <c r="D32" s="150" t="s">
        <v>144</v>
      </c>
      <c r="E32" s="69" t="s">
        <v>180</v>
      </c>
      <c r="F32" s="122">
        <v>48</v>
      </c>
      <c r="G32" s="69" t="s">
        <v>180</v>
      </c>
      <c r="H32" s="69">
        <v>54</v>
      </c>
      <c r="I32" s="110">
        <f>H32/F32</f>
        <v>1.125</v>
      </c>
    </row>
    <row r="33" spans="1:9" x14ac:dyDescent="0.25">
      <c r="A33" s="148">
        <v>1</v>
      </c>
      <c r="B33" s="149" t="s">
        <v>18</v>
      </c>
      <c r="C33" s="150" t="s">
        <v>128</v>
      </c>
      <c r="D33" s="150" t="s">
        <v>129</v>
      </c>
      <c r="E33" s="69" t="s">
        <v>181</v>
      </c>
      <c r="F33" s="122">
        <v>5</v>
      </c>
    </row>
    <row r="34" spans="1:9" x14ac:dyDescent="0.25">
      <c r="A34" s="148">
        <v>1</v>
      </c>
      <c r="B34" s="151" t="s">
        <v>18</v>
      </c>
      <c r="C34" s="150" t="s">
        <v>128</v>
      </c>
      <c r="D34" s="150" t="s">
        <v>129</v>
      </c>
      <c r="E34" s="69" t="s">
        <v>182</v>
      </c>
      <c r="F34" s="122">
        <v>3</v>
      </c>
    </row>
    <row r="35" spans="1:9" x14ac:dyDescent="0.25">
      <c r="A35" s="148">
        <v>1</v>
      </c>
      <c r="B35" s="151" t="s">
        <v>18</v>
      </c>
      <c r="C35" s="150" t="s">
        <v>128</v>
      </c>
      <c r="D35" s="150" t="s">
        <v>129</v>
      </c>
      <c r="E35" s="69" t="s">
        <v>183</v>
      </c>
      <c r="F35" s="122">
        <v>2</v>
      </c>
    </row>
    <row r="36" spans="1:9" x14ac:dyDescent="0.25">
      <c r="A36" s="148">
        <v>1</v>
      </c>
      <c r="B36" s="149" t="s">
        <v>20</v>
      </c>
      <c r="C36" s="150" t="s">
        <v>118</v>
      </c>
      <c r="D36" s="69" t="s">
        <v>184</v>
      </c>
      <c r="E36" s="69" t="s">
        <v>184</v>
      </c>
      <c r="F36" s="122">
        <v>50</v>
      </c>
      <c r="G36" s="69" t="s">
        <v>184</v>
      </c>
      <c r="H36" s="69">
        <v>82</v>
      </c>
      <c r="I36" s="110">
        <f>H36/F36</f>
        <v>1.64</v>
      </c>
    </row>
    <row r="37" spans="1:9" x14ac:dyDescent="0.25">
      <c r="A37" s="148">
        <v>1</v>
      </c>
      <c r="B37" s="151" t="s">
        <v>20</v>
      </c>
      <c r="C37" s="150" t="s">
        <v>118</v>
      </c>
      <c r="D37" s="69" t="s">
        <v>185</v>
      </c>
      <c r="E37" s="69" t="s">
        <v>185</v>
      </c>
      <c r="F37" s="122">
        <v>30</v>
      </c>
      <c r="G37" s="69" t="s">
        <v>185</v>
      </c>
      <c r="H37" s="69">
        <v>35</v>
      </c>
      <c r="I37" s="110">
        <f t="shared" ref="I37:I49" si="1">H37/F37</f>
        <v>1.1666666666666667</v>
      </c>
    </row>
    <row r="38" spans="1:9" x14ac:dyDescent="0.25">
      <c r="A38" s="148">
        <v>1</v>
      </c>
      <c r="B38" s="151" t="s">
        <v>20</v>
      </c>
      <c r="C38" s="150" t="s">
        <v>118</v>
      </c>
      <c r="D38" s="69" t="s">
        <v>162</v>
      </c>
      <c r="E38" s="69" t="s">
        <v>162</v>
      </c>
      <c r="F38" s="122">
        <v>270</v>
      </c>
      <c r="G38" s="69" t="s">
        <v>162</v>
      </c>
      <c r="H38" s="69">
        <v>612</v>
      </c>
      <c r="I38" s="110">
        <f t="shared" si="1"/>
        <v>2.2666666666666666</v>
      </c>
    </row>
    <row r="39" spans="1:9" x14ac:dyDescent="0.25">
      <c r="A39" s="148">
        <v>1</v>
      </c>
      <c r="B39" s="151" t="s">
        <v>20</v>
      </c>
      <c r="C39" s="150" t="s">
        <v>118</v>
      </c>
      <c r="D39" s="69" t="s">
        <v>170</v>
      </c>
      <c r="E39" s="69" t="s">
        <v>170</v>
      </c>
      <c r="F39" s="122">
        <v>50</v>
      </c>
      <c r="G39" s="69" t="s">
        <v>170</v>
      </c>
      <c r="H39" s="69">
        <v>37</v>
      </c>
      <c r="I39" s="110">
        <f t="shared" si="1"/>
        <v>0.74</v>
      </c>
    </row>
    <row r="40" spans="1:9" x14ac:dyDescent="0.25">
      <c r="A40" s="148">
        <v>1</v>
      </c>
      <c r="B40" s="151" t="s">
        <v>20</v>
      </c>
      <c r="C40" s="150" t="s">
        <v>128</v>
      </c>
      <c r="D40" s="150" t="s">
        <v>144</v>
      </c>
      <c r="E40" s="69" t="s">
        <v>186</v>
      </c>
      <c r="F40" s="122">
        <v>10</v>
      </c>
      <c r="G40" s="69" t="s">
        <v>186</v>
      </c>
      <c r="H40" s="69">
        <v>14</v>
      </c>
      <c r="I40" s="110">
        <f t="shared" si="1"/>
        <v>1.4</v>
      </c>
    </row>
    <row r="41" spans="1:9" ht="30" x14ac:dyDescent="0.25">
      <c r="A41" s="148">
        <v>2</v>
      </c>
      <c r="B41" s="149" t="s">
        <v>187</v>
      </c>
      <c r="C41" s="150" t="s">
        <v>128</v>
      </c>
      <c r="D41" s="150" t="s">
        <v>129</v>
      </c>
      <c r="E41" s="123" t="s">
        <v>188</v>
      </c>
      <c r="F41" s="122">
        <v>150</v>
      </c>
      <c r="I41" s="110"/>
    </row>
    <row r="42" spans="1:9" x14ac:dyDescent="0.25">
      <c r="A42" s="148">
        <v>2</v>
      </c>
      <c r="B42" s="151" t="s">
        <v>187</v>
      </c>
      <c r="C42" s="150" t="s">
        <v>134</v>
      </c>
      <c r="D42" s="154" t="s">
        <v>177</v>
      </c>
      <c r="E42" s="123" t="s">
        <v>189</v>
      </c>
      <c r="F42" s="122">
        <v>30</v>
      </c>
      <c r="I42" s="110"/>
    </row>
    <row r="43" spans="1:9" x14ac:dyDescent="0.25">
      <c r="A43" s="148">
        <v>2</v>
      </c>
      <c r="B43" s="151" t="s">
        <v>187</v>
      </c>
      <c r="C43" s="150" t="s">
        <v>134</v>
      </c>
      <c r="D43" s="154" t="s">
        <v>177</v>
      </c>
      <c r="E43" s="123" t="s">
        <v>190</v>
      </c>
      <c r="F43" s="122">
        <v>30</v>
      </c>
      <c r="I43" s="110"/>
    </row>
    <row r="44" spans="1:9" x14ac:dyDescent="0.25">
      <c r="A44" s="148">
        <v>2</v>
      </c>
      <c r="B44" s="151" t="s">
        <v>187</v>
      </c>
      <c r="C44" s="150" t="s">
        <v>134</v>
      </c>
      <c r="D44" s="150" t="s">
        <v>191</v>
      </c>
      <c r="E44" s="123" t="s">
        <v>192</v>
      </c>
      <c r="F44" s="122">
        <v>43</v>
      </c>
      <c r="I44" s="110"/>
    </row>
    <row r="45" spans="1:9" x14ac:dyDescent="0.25">
      <c r="A45" s="148">
        <v>2</v>
      </c>
      <c r="B45" s="151" t="s">
        <v>187</v>
      </c>
      <c r="C45" s="150" t="s">
        <v>128</v>
      </c>
      <c r="D45" s="150" t="s">
        <v>129</v>
      </c>
      <c r="E45" s="123" t="s">
        <v>193</v>
      </c>
      <c r="F45" s="122">
        <v>40</v>
      </c>
      <c r="I45" s="110"/>
    </row>
    <row r="46" spans="1:9" x14ac:dyDescent="0.25">
      <c r="A46" s="148">
        <v>2</v>
      </c>
      <c r="B46" s="151" t="s">
        <v>187</v>
      </c>
      <c r="C46" s="150" t="s">
        <v>128</v>
      </c>
      <c r="D46" s="150" t="s">
        <v>129</v>
      </c>
      <c r="E46" s="123" t="s">
        <v>194</v>
      </c>
      <c r="F46" s="122">
        <v>100</v>
      </c>
      <c r="G46" s="69" t="s">
        <v>195</v>
      </c>
      <c r="H46" s="69">
        <v>390</v>
      </c>
      <c r="I46" s="110">
        <f t="shared" si="1"/>
        <v>3.9</v>
      </c>
    </row>
    <row r="47" spans="1:9" ht="30" x14ac:dyDescent="0.25">
      <c r="A47" s="148">
        <v>2</v>
      </c>
      <c r="B47" s="151" t="s">
        <v>187</v>
      </c>
      <c r="C47" s="150" t="s">
        <v>159</v>
      </c>
      <c r="D47" s="150" t="s">
        <v>196</v>
      </c>
      <c r="E47" s="123" t="s">
        <v>197</v>
      </c>
      <c r="F47" s="122">
        <v>10000</v>
      </c>
      <c r="I47" s="110"/>
    </row>
    <row r="48" spans="1:9" x14ac:dyDescent="0.25">
      <c r="A48" s="148">
        <v>2</v>
      </c>
      <c r="B48" s="151" t="s">
        <v>187</v>
      </c>
      <c r="C48" s="150" t="s">
        <v>159</v>
      </c>
      <c r="D48" s="150" t="s">
        <v>196</v>
      </c>
      <c r="E48" s="123" t="s">
        <v>198</v>
      </c>
      <c r="F48" s="122">
        <v>30</v>
      </c>
      <c r="G48" s="69" t="s">
        <v>199</v>
      </c>
      <c r="H48" s="69">
        <v>130</v>
      </c>
      <c r="I48" s="110">
        <f t="shared" si="1"/>
        <v>4.333333333333333</v>
      </c>
    </row>
    <row r="49" spans="1:9" x14ac:dyDescent="0.25">
      <c r="A49" s="148">
        <v>2</v>
      </c>
      <c r="B49" s="151" t="s">
        <v>187</v>
      </c>
      <c r="C49" s="150" t="s">
        <v>134</v>
      </c>
      <c r="D49" s="154" t="s">
        <v>177</v>
      </c>
      <c r="E49" s="123" t="s">
        <v>200</v>
      </c>
      <c r="F49" s="122">
        <v>20</v>
      </c>
      <c r="G49" s="69" t="s">
        <v>201</v>
      </c>
      <c r="H49" s="69">
        <v>550</v>
      </c>
      <c r="I49" s="110">
        <f t="shared" si="1"/>
        <v>27.5</v>
      </c>
    </row>
    <row r="50" spans="1:9" x14ac:dyDescent="0.25">
      <c r="A50" s="148">
        <v>2</v>
      </c>
      <c r="B50" s="151" t="s">
        <v>187</v>
      </c>
      <c r="C50" s="150" t="s">
        <v>128</v>
      </c>
      <c r="D50" s="150"/>
      <c r="G50" s="69" t="s">
        <v>202</v>
      </c>
      <c r="H50" s="69">
        <v>10</v>
      </c>
      <c r="I50" s="110"/>
    </row>
    <row r="51" spans="1:9" x14ac:dyDescent="0.25">
      <c r="A51" s="148">
        <v>2</v>
      </c>
      <c r="B51" s="151" t="s">
        <v>187</v>
      </c>
      <c r="C51" s="150" t="s">
        <v>134</v>
      </c>
      <c r="D51" s="150"/>
      <c r="G51" s="69" t="s">
        <v>203</v>
      </c>
      <c r="H51" s="69">
        <v>20</v>
      </c>
      <c r="I51" s="110"/>
    </row>
    <row r="52" spans="1:9" ht="30" x14ac:dyDescent="0.25">
      <c r="A52" s="148">
        <v>2</v>
      </c>
      <c r="B52" s="149" t="s">
        <v>24</v>
      </c>
      <c r="C52" s="150" t="s">
        <v>128</v>
      </c>
      <c r="D52" s="150" t="s">
        <v>144</v>
      </c>
      <c r="E52" s="123" t="s">
        <v>204</v>
      </c>
      <c r="F52" s="122">
        <v>3</v>
      </c>
      <c r="G52" s="69" t="s">
        <v>205</v>
      </c>
      <c r="H52" s="69">
        <v>7</v>
      </c>
      <c r="I52" s="110">
        <f t="shared" ref="I52:I53" si="2">H52/F52</f>
        <v>2.3333333333333335</v>
      </c>
    </row>
    <row r="53" spans="1:9" ht="30" x14ac:dyDescent="0.25">
      <c r="A53" s="148">
        <v>2</v>
      </c>
      <c r="B53" s="151" t="s">
        <v>24</v>
      </c>
      <c r="C53" s="150" t="s">
        <v>134</v>
      </c>
      <c r="D53" s="150" t="s">
        <v>191</v>
      </c>
      <c r="E53" s="151" t="s">
        <v>206</v>
      </c>
      <c r="F53" s="122">
        <v>10</v>
      </c>
      <c r="G53" s="123" t="s">
        <v>207</v>
      </c>
      <c r="H53" s="69">
        <v>10</v>
      </c>
      <c r="I53" s="110">
        <f t="shared" si="2"/>
        <v>1</v>
      </c>
    </row>
    <row r="54" spans="1:9" x14ac:dyDescent="0.25">
      <c r="A54" s="148">
        <v>2</v>
      </c>
      <c r="B54" s="151" t="s">
        <v>24</v>
      </c>
      <c r="C54" s="150" t="s">
        <v>128</v>
      </c>
      <c r="D54" s="154" t="s">
        <v>144</v>
      </c>
      <c r="E54" s="151" t="s">
        <v>208</v>
      </c>
      <c r="F54" s="122">
        <v>5</v>
      </c>
      <c r="I54" s="122"/>
    </row>
    <row r="55" spans="1:9" x14ac:dyDescent="0.25">
      <c r="A55" s="148">
        <v>2</v>
      </c>
      <c r="B55" s="151" t="s">
        <v>24</v>
      </c>
      <c r="C55" s="150" t="s">
        <v>128</v>
      </c>
      <c r="D55" s="154" t="s">
        <v>144</v>
      </c>
      <c r="E55" s="151" t="s">
        <v>209</v>
      </c>
      <c r="F55" s="122">
        <v>6</v>
      </c>
      <c r="I55" s="122"/>
    </row>
    <row r="56" spans="1:9" ht="30" x14ac:dyDescent="0.25">
      <c r="A56" s="148">
        <v>2</v>
      </c>
      <c r="B56" s="151" t="s">
        <v>24</v>
      </c>
      <c r="C56" s="150" t="s">
        <v>159</v>
      </c>
      <c r="D56" s="150" t="s">
        <v>196</v>
      </c>
      <c r="E56" s="123" t="s">
        <v>210</v>
      </c>
      <c r="F56" s="122">
        <v>2000</v>
      </c>
      <c r="I56" s="122"/>
    </row>
    <row r="57" spans="1:9" ht="30" x14ac:dyDescent="0.25">
      <c r="A57" s="148">
        <v>2</v>
      </c>
      <c r="B57" s="149" t="s">
        <v>26</v>
      </c>
      <c r="C57" s="150" t="s">
        <v>128</v>
      </c>
      <c r="D57" s="154" t="s">
        <v>144</v>
      </c>
      <c r="E57" s="123" t="s">
        <v>211</v>
      </c>
      <c r="F57" s="122">
        <v>7</v>
      </c>
      <c r="G57" s="123" t="s">
        <v>211</v>
      </c>
      <c r="H57" s="69">
        <v>7</v>
      </c>
      <c r="I57" s="110">
        <f t="shared" ref="I57" si="3">H57/F57</f>
        <v>1</v>
      </c>
    </row>
    <row r="58" spans="1:9" ht="28.5" x14ac:dyDescent="0.25">
      <c r="A58" s="148">
        <v>2</v>
      </c>
      <c r="B58" s="155" t="s">
        <v>28</v>
      </c>
      <c r="C58" s="150" t="s">
        <v>128</v>
      </c>
      <c r="D58" s="154" t="s">
        <v>144</v>
      </c>
      <c r="E58" s="69" t="s">
        <v>212</v>
      </c>
      <c r="F58" s="122">
        <v>20</v>
      </c>
    </row>
    <row r="61" spans="1:9" x14ac:dyDescent="0.25">
      <c r="E61" s="69" t="s">
        <v>213</v>
      </c>
    </row>
  </sheetData>
  <autoFilter ref="A1:I58" xr:uid="{D1EB51FB-FA78-42DE-A6EA-26591D646D5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B8C15-2860-4133-B27F-CBEAB496F3CC}">
  <dimension ref="A1:E75"/>
  <sheetViews>
    <sheetView zoomScale="70" zoomScaleNormal="70" workbookViewId="0">
      <pane ySplit="1" topLeftCell="A9" activePane="bottomLeft" state="frozen"/>
      <selection pane="bottomLeft" activeCell="C97" sqref="C97"/>
    </sheetView>
  </sheetViews>
  <sheetFormatPr defaultColWidth="8.85546875" defaultRowHeight="15" x14ac:dyDescent="0.25"/>
  <cols>
    <col min="1" max="1" width="37.7109375" style="151" customWidth="1"/>
    <col min="2" max="3" width="26.5703125" style="151" customWidth="1"/>
    <col min="4" max="4" width="51.28515625" style="69" customWidth="1"/>
    <col min="5" max="5" width="25.140625" style="122" customWidth="1"/>
    <col min="6" max="6" width="50.42578125" style="69" customWidth="1"/>
    <col min="7" max="7" width="8.85546875" style="69"/>
    <col min="8" max="8" width="23.7109375" style="69" customWidth="1"/>
    <col min="9" max="16384" width="8.85546875" style="69"/>
  </cols>
  <sheetData>
    <row r="1" spans="1:5" x14ac:dyDescent="0.25">
      <c r="A1" s="156" t="s">
        <v>1</v>
      </c>
      <c r="B1" s="156">
        <v>1</v>
      </c>
      <c r="C1" s="157"/>
      <c r="E1" s="69"/>
    </row>
    <row r="2" spans="1:5" x14ac:dyDescent="0.25">
      <c r="A2" s="158" t="s">
        <v>214</v>
      </c>
      <c r="B2" s="159"/>
      <c r="C2" s="159"/>
      <c r="E2" s="69"/>
    </row>
    <row r="3" spans="1:5" x14ac:dyDescent="0.25">
      <c r="A3" s="159" t="s">
        <v>215</v>
      </c>
      <c r="B3" s="159">
        <v>675</v>
      </c>
      <c r="C3" s="159" t="s">
        <v>216</v>
      </c>
      <c r="E3" s="69"/>
    </row>
    <row r="4" spans="1:5" x14ac:dyDescent="0.25">
      <c r="A4" s="159" t="s">
        <v>174</v>
      </c>
      <c r="B4" s="159">
        <v>13</v>
      </c>
      <c r="C4" s="159" t="s">
        <v>216</v>
      </c>
      <c r="E4" s="69"/>
    </row>
    <row r="5" spans="1:5" x14ac:dyDescent="0.25">
      <c r="A5" s="159" t="s">
        <v>166</v>
      </c>
      <c r="B5" s="159">
        <v>13</v>
      </c>
      <c r="C5" s="159" t="s">
        <v>217</v>
      </c>
      <c r="E5" s="69"/>
    </row>
    <row r="6" spans="1:5" x14ac:dyDescent="0.25">
      <c r="A6" s="159" t="s">
        <v>164</v>
      </c>
      <c r="B6" s="159">
        <v>25</v>
      </c>
      <c r="C6" s="159" t="s">
        <v>216</v>
      </c>
      <c r="E6" s="69"/>
    </row>
    <row r="7" spans="1:5" x14ac:dyDescent="0.25">
      <c r="A7" s="159" t="s">
        <v>172</v>
      </c>
      <c r="B7" s="159">
        <v>13</v>
      </c>
      <c r="C7" s="159" t="s">
        <v>216</v>
      </c>
      <c r="E7" s="69"/>
    </row>
    <row r="8" spans="1:5" x14ac:dyDescent="0.25">
      <c r="A8" s="159" t="s">
        <v>170</v>
      </c>
      <c r="B8" s="159">
        <v>63</v>
      </c>
      <c r="C8" s="159" t="s">
        <v>216</v>
      </c>
      <c r="E8" s="69"/>
    </row>
    <row r="9" spans="1:5" ht="16.149999999999999" customHeight="1" x14ac:dyDescent="0.25">
      <c r="A9" s="159" t="s">
        <v>162</v>
      </c>
      <c r="B9" s="159">
        <v>320</v>
      </c>
      <c r="C9" s="159" t="s">
        <v>216</v>
      </c>
      <c r="E9" s="69"/>
    </row>
    <row r="10" spans="1:5" ht="16.149999999999999" customHeight="1" x14ac:dyDescent="0.25">
      <c r="A10" s="159" t="s">
        <v>184</v>
      </c>
      <c r="B10" s="159">
        <v>50</v>
      </c>
      <c r="C10" s="159" t="s">
        <v>216</v>
      </c>
      <c r="E10" s="69"/>
    </row>
    <row r="11" spans="1:5" ht="16.149999999999999" customHeight="1" x14ac:dyDescent="0.25">
      <c r="A11" s="159" t="s">
        <v>168</v>
      </c>
      <c r="B11" s="159">
        <v>25</v>
      </c>
      <c r="C11" s="159" t="s">
        <v>216</v>
      </c>
      <c r="E11" s="69"/>
    </row>
    <row r="12" spans="1:5" ht="16.149999999999999" customHeight="1" x14ac:dyDescent="0.25">
      <c r="A12" s="159" t="s">
        <v>185</v>
      </c>
      <c r="B12" s="159">
        <v>30</v>
      </c>
      <c r="C12" s="159" t="s">
        <v>216</v>
      </c>
      <c r="E12" s="69"/>
    </row>
    <row r="13" spans="1:5" ht="16.149999999999999" customHeight="1" x14ac:dyDescent="0.25">
      <c r="A13" s="159" t="s">
        <v>125</v>
      </c>
      <c r="B13" s="159">
        <v>5740</v>
      </c>
      <c r="C13" s="159" t="s">
        <v>216</v>
      </c>
      <c r="E13" s="69"/>
    </row>
    <row r="14" spans="1:5" ht="16.149999999999999" customHeight="1" x14ac:dyDescent="0.25">
      <c r="A14" s="159" t="s">
        <v>218</v>
      </c>
      <c r="B14" s="159">
        <v>150</v>
      </c>
      <c r="C14" s="159" t="s">
        <v>216</v>
      </c>
      <c r="E14" s="69"/>
    </row>
    <row r="15" spans="1:5" ht="16.149999999999999" customHeight="1" x14ac:dyDescent="0.25">
      <c r="A15" s="158" t="s">
        <v>128</v>
      </c>
      <c r="B15" s="159"/>
      <c r="C15" s="159"/>
      <c r="E15" s="69"/>
    </row>
    <row r="16" spans="1:5" ht="16.149999999999999" customHeight="1" x14ac:dyDescent="0.25">
      <c r="A16" s="159" t="s">
        <v>129</v>
      </c>
      <c r="B16" s="159">
        <v>160</v>
      </c>
      <c r="C16" s="159" t="s">
        <v>216</v>
      </c>
      <c r="E16" s="69"/>
    </row>
    <row r="17" spans="1:5" ht="16.149999999999999" customHeight="1" x14ac:dyDescent="0.25">
      <c r="A17" s="159" t="s">
        <v>144</v>
      </c>
      <c r="B17" s="159">
        <v>65</v>
      </c>
      <c r="C17" s="159" t="s">
        <v>219</v>
      </c>
      <c r="E17" s="69"/>
    </row>
    <row r="18" spans="1:5" ht="16.149999999999999" customHeight="1" x14ac:dyDescent="0.25">
      <c r="A18" s="158" t="s">
        <v>134</v>
      </c>
      <c r="B18" s="159"/>
      <c r="C18" s="159"/>
      <c r="E18" s="69"/>
    </row>
    <row r="19" spans="1:5" ht="16.149999999999999" customHeight="1" x14ac:dyDescent="0.25">
      <c r="A19" s="159" t="s">
        <v>135</v>
      </c>
      <c r="B19" s="159">
        <v>5</v>
      </c>
      <c r="C19" s="159" t="s">
        <v>219</v>
      </c>
      <c r="E19" s="69"/>
    </row>
    <row r="20" spans="1:5" ht="16.149999999999999" customHeight="1" x14ac:dyDescent="0.25">
      <c r="A20" s="159" t="s">
        <v>177</v>
      </c>
      <c r="B20" s="159">
        <v>50</v>
      </c>
      <c r="C20" s="159" t="s">
        <v>216</v>
      </c>
      <c r="E20" s="69"/>
    </row>
    <row r="21" spans="1:5" ht="16.149999999999999" customHeight="1" x14ac:dyDescent="0.25">
      <c r="A21" s="158" t="s">
        <v>159</v>
      </c>
      <c r="B21" s="159"/>
      <c r="C21" s="159"/>
      <c r="E21" s="69"/>
    </row>
    <row r="22" spans="1:5" ht="16.149999999999999" customHeight="1" x14ac:dyDescent="0.25">
      <c r="A22" s="159" t="s">
        <v>196</v>
      </c>
      <c r="B22" s="159">
        <v>100000</v>
      </c>
      <c r="C22" s="159" t="s">
        <v>216</v>
      </c>
      <c r="E22" s="69"/>
    </row>
    <row r="23" spans="1:5" ht="16.149999999999999" customHeight="1" x14ac:dyDescent="0.25">
      <c r="A23" s="157"/>
      <c r="B23" s="157"/>
      <c r="C23" s="157"/>
      <c r="E23" s="69"/>
    </row>
    <row r="24" spans="1:5" ht="16.149999999999999" customHeight="1" x14ac:dyDescent="0.25">
      <c r="A24" s="157"/>
      <c r="B24" s="157"/>
      <c r="C24" s="157"/>
      <c r="E24" s="69"/>
    </row>
    <row r="25" spans="1:5" ht="16.149999999999999" customHeight="1" x14ac:dyDescent="0.25">
      <c r="A25" s="156" t="s">
        <v>1</v>
      </c>
      <c r="B25" s="156">
        <v>2</v>
      </c>
      <c r="C25" s="157"/>
      <c r="E25" s="69"/>
    </row>
    <row r="26" spans="1:5" ht="16.149999999999999" customHeight="1" x14ac:dyDescent="0.25">
      <c r="A26" s="158" t="s">
        <v>128</v>
      </c>
      <c r="B26" s="158"/>
      <c r="C26" s="159"/>
      <c r="E26" s="69"/>
    </row>
    <row r="27" spans="1:5" ht="16.149999999999999" customHeight="1" x14ac:dyDescent="0.25">
      <c r="A27" s="159" t="s">
        <v>129</v>
      </c>
      <c r="B27" s="159">
        <v>290</v>
      </c>
      <c r="C27" s="159" t="s">
        <v>216</v>
      </c>
      <c r="E27" s="69"/>
    </row>
    <row r="28" spans="1:5" ht="16.149999999999999" customHeight="1" x14ac:dyDescent="0.25">
      <c r="A28" s="159" t="s">
        <v>144</v>
      </c>
      <c r="B28" s="159">
        <v>41</v>
      </c>
      <c r="C28" s="159" t="s">
        <v>219</v>
      </c>
      <c r="E28" s="69"/>
    </row>
    <row r="29" spans="1:5" ht="16.149999999999999" customHeight="1" x14ac:dyDescent="0.25">
      <c r="A29" s="158" t="s">
        <v>134</v>
      </c>
      <c r="B29" s="158"/>
      <c r="C29" s="159"/>
      <c r="E29" s="69"/>
    </row>
    <row r="30" spans="1:5" ht="16.149999999999999" customHeight="1" x14ac:dyDescent="0.25">
      <c r="A30" s="159" t="s">
        <v>177</v>
      </c>
      <c r="B30" s="159">
        <v>80</v>
      </c>
      <c r="C30" s="159" t="s">
        <v>216</v>
      </c>
      <c r="E30" s="69"/>
    </row>
    <row r="31" spans="1:5" ht="16.149999999999999" customHeight="1" x14ac:dyDescent="0.25">
      <c r="A31" s="159" t="s">
        <v>191</v>
      </c>
      <c r="B31" s="159">
        <v>53</v>
      </c>
      <c r="C31" s="159" t="s">
        <v>219</v>
      </c>
      <c r="E31" s="69"/>
    </row>
    <row r="32" spans="1:5" x14ac:dyDescent="0.25">
      <c r="A32" s="158" t="s">
        <v>159</v>
      </c>
      <c r="B32" s="158"/>
      <c r="C32" s="159"/>
      <c r="E32" s="69"/>
    </row>
    <row r="33" spans="1:5" x14ac:dyDescent="0.25">
      <c r="A33" s="159" t="s">
        <v>196</v>
      </c>
      <c r="B33" s="159">
        <v>12030</v>
      </c>
      <c r="C33" s="159" t="s">
        <v>216</v>
      </c>
      <c r="E33" s="69"/>
    </row>
    <row r="34" spans="1:5" x14ac:dyDescent="0.25">
      <c r="E34" s="69"/>
    </row>
    <row r="35" spans="1:5" x14ac:dyDescent="0.25">
      <c r="A35" s="122"/>
      <c r="B35" s="69"/>
      <c r="C35" s="69"/>
      <c r="E35" s="69"/>
    </row>
    <row r="36" spans="1:5" x14ac:dyDescent="0.25">
      <c r="A36" s="122"/>
      <c r="B36" s="69"/>
      <c r="C36" s="69"/>
      <c r="E36" s="69"/>
    </row>
    <row r="37" spans="1:5" x14ac:dyDescent="0.25">
      <c r="A37" s="122"/>
      <c r="B37" s="69"/>
      <c r="C37" s="69"/>
      <c r="E37" s="69"/>
    </row>
    <row r="38" spans="1:5" x14ac:dyDescent="0.25">
      <c r="A38" s="122"/>
      <c r="B38" s="69"/>
      <c r="C38" s="69"/>
      <c r="E38" s="69"/>
    </row>
    <row r="39" spans="1:5" x14ac:dyDescent="0.25">
      <c r="A39" s="122"/>
      <c r="B39" s="69"/>
      <c r="C39" s="69"/>
      <c r="E39" s="69"/>
    </row>
    <row r="40" spans="1:5" x14ac:dyDescent="0.25">
      <c r="A40" s="122"/>
      <c r="B40" s="69"/>
      <c r="C40" s="69"/>
      <c r="E40" s="69"/>
    </row>
    <row r="41" spans="1:5" x14ac:dyDescent="0.25">
      <c r="A41" s="122"/>
      <c r="B41" s="69"/>
      <c r="C41" s="69"/>
      <c r="E41" s="69"/>
    </row>
    <row r="42" spans="1:5" x14ac:dyDescent="0.25">
      <c r="A42" s="122"/>
      <c r="B42" s="69"/>
      <c r="C42" s="69"/>
      <c r="E42" s="69"/>
    </row>
    <row r="43" spans="1:5" x14ac:dyDescent="0.25">
      <c r="A43" s="122"/>
      <c r="B43" s="69"/>
      <c r="C43" s="69"/>
      <c r="E43" s="69"/>
    </row>
    <row r="44" spans="1:5" x14ac:dyDescent="0.25">
      <c r="A44" s="122"/>
      <c r="B44" s="69"/>
      <c r="C44" s="69"/>
      <c r="E44" s="69"/>
    </row>
    <row r="45" spans="1:5" x14ac:dyDescent="0.25">
      <c r="A45" s="122"/>
      <c r="B45" s="69"/>
      <c r="C45" s="69"/>
      <c r="E45" s="69"/>
    </row>
    <row r="46" spans="1:5" x14ac:dyDescent="0.25">
      <c r="A46" s="122"/>
      <c r="B46" s="69"/>
      <c r="C46" s="69"/>
      <c r="E46" s="69"/>
    </row>
    <row r="47" spans="1:5" x14ac:dyDescent="0.25">
      <c r="A47" s="122"/>
      <c r="B47" s="69"/>
      <c r="C47" s="69"/>
      <c r="E47" s="69"/>
    </row>
    <row r="48" spans="1:5" x14ac:dyDescent="0.25">
      <c r="A48" s="122"/>
      <c r="B48" s="69"/>
      <c r="C48" s="69"/>
      <c r="E48" s="69"/>
    </row>
    <row r="49" spans="1:5" x14ac:dyDescent="0.25">
      <c r="A49" s="122"/>
      <c r="B49" s="69"/>
      <c r="C49" s="69"/>
      <c r="E49" s="69"/>
    </row>
    <row r="50" spans="1:5" x14ac:dyDescent="0.25">
      <c r="A50" s="122"/>
      <c r="B50" s="69"/>
      <c r="C50" s="69"/>
      <c r="E50" s="69"/>
    </row>
    <row r="51" spans="1:5" x14ac:dyDescent="0.25">
      <c r="A51" s="122"/>
      <c r="B51" s="69"/>
      <c r="C51" s="69"/>
      <c r="E51" s="69"/>
    </row>
    <row r="52" spans="1:5" x14ac:dyDescent="0.25">
      <c r="A52" s="122"/>
      <c r="B52" s="69"/>
      <c r="C52" s="69"/>
      <c r="E52" s="69"/>
    </row>
    <row r="53" spans="1:5" x14ac:dyDescent="0.25">
      <c r="A53" s="122"/>
      <c r="B53" s="69"/>
      <c r="C53" s="69"/>
      <c r="E53" s="69"/>
    </row>
    <row r="54" spans="1:5" x14ac:dyDescent="0.25">
      <c r="A54" s="122"/>
      <c r="B54" s="69"/>
      <c r="C54" s="69"/>
      <c r="E54" s="69"/>
    </row>
    <row r="55" spans="1:5" x14ac:dyDescent="0.25">
      <c r="A55" s="122"/>
      <c r="B55" s="69"/>
      <c r="C55" s="69"/>
      <c r="E55" s="69"/>
    </row>
    <row r="56" spans="1:5" x14ac:dyDescent="0.25">
      <c r="A56" s="122"/>
      <c r="B56" s="69"/>
      <c r="C56" s="69"/>
      <c r="E56" s="69"/>
    </row>
    <row r="57" spans="1:5" x14ac:dyDescent="0.25">
      <c r="A57" s="122"/>
      <c r="B57" s="69"/>
      <c r="C57" s="69"/>
      <c r="E57" s="69"/>
    </row>
    <row r="58" spans="1:5" x14ac:dyDescent="0.25">
      <c r="A58" s="122"/>
      <c r="B58" s="69"/>
      <c r="C58" s="69"/>
      <c r="E58" s="69"/>
    </row>
    <row r="59" spans="1:5" x14ac:dyDescent="0.25">
      <c r="A59" s="122"/>
      <c r="B59" s="69"/>
      <c r="C59" s="69"/>
      <c r="E59" s="69"/>
    </row>
    <row r="60" spans="1:5" x14ac:dyDescent="0.25">
      <c r="A60" s="122"/>
      <c r="B60" s="69"/>
      <c r="C60" s="69"/>
      <c r="E60" s="69"/>
    </row>
    <row r="61" spans="1:5" x14ac:dyDescent="0.25">
      <c r="A61" s="122"/>
      <c r="B61" s="69"/>
      <c r="C61" s="69"/>
      <c r="E61" s="69"/>
    </row>
    <row r="62" spans="1:5" x14ac:dyDescent="0.25">
      <c r="A62" s="122"/>
      <c r="B62" s="69"/>
      <c r="C62" s="69"/>
      <c r="E62" s="69"/>
    </row>
    <row r="63" spans="1:5" x14ac:dyDescent="0.25">
      <c r="A63" s="122"/>
      <c r="B63" s="69"/>
      <c r="C63" s="69"/>
      <c r="E63" s="69"/>
    </row>
    <row r="64" spans="1:5" x14ac:dyDescent="0.25">
      <c r="A64" s="122"/>
      <c r="B64" s="69"/>
      <c r="C64" s="69"/>
      <c r="E64" s="69"/>
    </row>
    <row r="65" spans="1:5" x14ac:dyDescent="0.25">
      <c r="A65" s="122"/>
      <c r="B65" s="69"/>
      <c r="C65" s="69"/>
      <c r="E65" s="69"/>
    </row>
    <row r="66" spans="1:5" x14ac:dyDescent="0.25">
      <c r="A66" s="122"/>
      <c r="B66" s="69"/>
      <c r="C66" s="69"/>
      <c r="E66" s="69"/>
    </row>
    <row r="67" spans="1:5" x14ac:dyDescent="0.25">
      <c r="A67" s="122"/>
      <c r="B67" s="69"/>
      <c r="C67" s="69"/>
      <c r="E67" s="69"/>
    </row>
    <row r="68" spans="1:5" x14ac:dyDescent="0.25">
      <c r="A68" s="122"/>
      <c r="B68" s="69"/>
      <c r="C68" s="69"/>
      <c r="E68" s="69"/>
    </row>
    <row r="69" spans="1:5" x14ac:dyDescent="0.25">
      <c r="A69" s="122"/>
      <c r="B69" s="69"/>
      <c r="C69" s="69"/>
      <c r="E69" s="69"/>
    </row>
    <row r="70" spans="1:5" x14ac:dyDescent="0.25">
      <c r="A70" s="122"/>
      <c r="B70" s="69"/>
      <c r="C70" s="69"/>
      <c r="E70" s="69"/>
    </row>
    <row r="71" spans="1:5" x14ac:dyDescent="0.25">
      <c r="A71" s="122"/>
      <c r="B71" s="69"/>
      <c r="C71" s="69"/>
      <c r="E71" s="69"/>
    </row>
    <row r="72" spans="1:5" x14ac:dyDescent="0.25">
      <c r="A72" s="122"/>
      <c r="B72" s="69"/>
      <c r="C72" s="69"/>
      <c r="E72" s="69"/>
    </row>
    <row r="73" spans="1:5" x14ac:dyDescent="0.25">
      <c r="A73" s="122"/>
      <c r="B73" s="69"/>
      <c r="C73" s="69"/>
      <c r="E73" s="69"/>
    </row>
    <row r="74" spans="1:5" x14ac:dyDescent="0.25">
      <c r="A74" s="122"/>
      <c r="B74" s="69"/>
      <c r="C74" s="69"/>
      <c r="E74" s="69"/>
    </row>
    <row r="75" spans="1:5" x14ac:dyDescent="0.25">
      <c r="A75" s="122"/>
      <c r="B75" s="69"/>
      <c r="C75" s="69"/>
      <c r="E75" s="6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C2A09-5328-4703-BBF2-54E2FD0744D0}">
  <dimension ref="A1:V51"/>
  <sheetViews>
    <sheetView topLeftCell="A25" zoomScale="80" zoomScaleNormal="80" workbookViewId="0">
      <selection activeCell="B34" sqref="B34"/>
    </sheetView>
  </sheetViews>
  <sheetFormatPr defaultColWidth="8.85546875" defaultRowHeight="15" x14ac:dyDescent="0.25"/>
  <cols>
    <col min="1" max="1" width="8.85546875" style="69"/>
    <col min="2" max="2" width="50.140625" style="69" customWidth="1"/>
    <col min="3" max="3" width="15.7109375" style="69" customWidth="1"/>
    <col min="4" max="4" width="12" style="69" customWidth="1"/>
    <col min="5" max="5" width="11" style="69" customWidth="1"/>
    <col min="6" max="6" width="9.7109375" style="69" customWidth="1"/>
    <col min="7" max="7" width="10.140625" style="69" customWidth="1"/>
    <col min="8" max="8" width="12.28515625" style="69" customWidth="1"/>
    <col min="9" max="10" width="6.7109375" style="69" customWidth="1"/>
    <col min="11" max="11" width="4.85546875" style="69" customWidth="1"/>
    <col min="12" max="12" width="4.7109375" style="69" customWidth="1"/>
    <col min="13" max="13" width="5.28515625" style="69" customWidth="1"/>
    <col min="14" max="14" width="4.85546875" style="69" customWidth="1"/>
    <col min="15" max="15" width="4.7109375" style="69" customWidth="1"/>
    <col min="16" max="16" width="4.42578125" style="69" customWidth="1"/>
    <col min="17" max="17" width="5.5703125" style="69" customWidth="1"/>
    <col min="18" max="18" width="5.28515625" style="69" customWidth="1"/>
    <col min="19" max="19" width="6.28515625" style="69" customWidth="1"/>
    <col min="20" max="20" width="6" style="69" customWidth="1"/>
    <col min="21" max="16384" width="8.85546875" style="69"/>
  </cols>
  <sheetData>
    <row r="1" spans="1:22" ht="15.75" x14ac:dyDescent="0.25">
      <c r="A1" s="19" t="s">
        <v>220</v>
      </c>
    </row>
    <row r="2" spans="1:22" ht="30" customHeight="1" x14ac:dyDescent="0.25">
      <c r="A2" s="235" t="s">
        <v>221</v>
      </c>
      <c r="B2" s="235"/>
      <c r="C2" s="235"/>
      <c r="D2" s="235"/>
      <c r="E2" s="235"/>
      <c r="F2" s="235"/>
      <c r="G2" s="235"/>
      <c r="H2" s="235"/>
      <c r="I2" s="235"/>
      <c r="J2" s="235"/>
      <c r="K2" s="235"/>
      <c r="L2" s="235"/>
      <c r="M2" s="235"/>
      <c r="N2" s="235"/>
      <c r="O2" s="235"/>
      <c r="P2" s="235"/>
      <c r="Q2" s="235"/>
      <c r="R2" s="235"/>
      <c r="S2" s="235"/>
      <c r="T2" s="235"/>
      <c r="U2" s="235"/>
      <c r="V2" s="235"/>
    </row>
    <row r="3" spans="1:22" ht="61.15" customHeight="1" x14ac:dyDescent="0.25">
      <c r="C3" s="236" t="s">
        <v>6</v>
      </c>
      <c r="D3" s="236"/>
      <c r="E3" s="237" t="s">
        <v>10</v>
      </c>
      <c r="F3" s="237"/>
      <c r="G3" s="237" t="s">
        <v>14</v>
      </c>
      <c r="H3" s="237"/>
      <c r="I3" s="238" t="s">
        <v>16</v>
      </c>
      <c r="J3" s="238"/>
      <c r="K3" s="236" t="s">
        <v>18</v>
      </c>
      <c r="L3" s="236"/>
      <c r="M3" s="238" t="s">
        <v>20</v>
      </c>
      <c r="N3" s="238"/>
      <c r="O3" s="232" t="s">
        <v>22</v>
      </c>
      <c r="P3" s="232"/>
      <c r="Q3" s="232" t="s">
        <v>24</v>
      </c>
      <c r="R3" s="232"/>
      <c r="S3" s="232" t="s">
        <v>26</v>
      </c>
      <c r="T3" s="232"/>
      <c r="U3" s="232" t="s">
        <v>28</v>
      </c>
      <c r="V3" s="232"/>
    </row>
    <row r="4" spans="1:22" ht="30" customHeight="1" thickBot="1" x14ac:dyDescent="0.3">
      <c r="C4" s="135" t="s">
        <v>222</v>
      </c>
      <c r="D4" s="136" t="s">
        <v>223</v>
      </c>
      <c r="E4" s="135" t="s">
        <v>222</v>
      </c>
      <c r="F4" s="136" t="s">
        <v>223</v>
      </c>
      <c r="G4" s="135" t="s">
        <v>222</v>
      </c>
      <c r="H4" s="136" t="s">
        <v>223</v>
      </c>
      <c r="I4" s="135" t="s">
        <v>222</v>
      </c>
      <c r="J4" s="136" t="s">
        <v>223</v>
      </c>
      <c r="K4" s="135" t="s">
        <v>222</v>
      </c>
      <c r="L4" s="136" t="s">
        <v>223</v>
      </c>
      <c r="M4" s="135" t="s">
        <v>222</v>
      </c>
      <c r="N4" s="136" t="s">
        <v>223</v>
      </c>
      <c r="O4" s="134" t="s">
        <v>222</v>
      </c>
      <c r="P4" s="134" t="s">
        <v>223</v>
      </c>
      <c r="Q4" s="134" t="s">
        <v>222</v>
      </c>
      <c r="R4" s="134" t="s">
        <v>223</v>
      </c>
      <c r="S4" s="134" t="s">
        <v>222</v>
      </c>
      <c r="T4" s="134" t="s">
        <v>223</v>
      </c>
      <c r="U4" s="134" t="s">
        <v>222</v>
      </c>
      <c r="V4" s="134" t="s">
        <v>223</v>
      </c>
    </row>
    <row r="5" spans="1:22" ht="15.75" thickBot="1" x14ac:dyDescent="0.3">
      <c r="A5" s="36" t="s">
        <v>224</v>
      </c>
      <c r="B5" s="33" t="s">
        <v>184</v>
      </c>
      <c r="C5" s="31"/>
      <c r="D5" s="31"/>
      <c r="E5" s="137"/>
      <c r="F5" s="138"/>
      <c r="G5" s="137"/>
      <c r="H5" s="138"/>
      <c r="I5" s="138"/>
      <c r="J5" s="138"/>
      <c r="K5" s="138"/>
      <c r="L5" s="138"/>
      <c r="M5" s="137" t="s">
        <v>225</v>
      </c>
      <c r="N5" s="138"/>
      <c r="O5" s="139" t="s">
        <v>226</v>
      </c>
      <c r="P5" s="139"/>
      <c r="Q5" s="139"/>
      <c r="R5" s="139"/>
      <c r="S5" s="139"/>
      <c r="T5" s="139"/>
      <c r="U5" s="139"/>
      <c r="V5" s="139"/>
    </row>
    <row r="6" spans="1:22" ht="39" thickBot="1" x14ac:dyDescent="0.3">
      <c r="A6" s="37" t="s">
        <v>227</v>
      </c>
      <c r="B6" s="34" t="s">
        <v>185</v>
      </c>
      <c r="C6" s="31"/>
      <c r="D6" s="31"/>
      <c r="E6" s="137"/>
      <c r="F6" s="138"/>
      <c r="G6" s="137"/>
      <c r="H6" s="138"/>
      <c r="I6" s="138"/>
      <c r="J6" s="138"/>
      <c r="K6" s="138"/>
      <c r="L6" s="138"/>
      <c r="M6" s="137" t="s">
        <v>225</v>
      </c>
      <c r="N6" s="138"/>
      <c r="O6" s="139"/>
      <c r="P6" s="139"/>
      <c r="Q6" s="139"/>
      <c r="R6" s="139"/>
      <c r="S6" s="139"/>
      <c r="T6" s="139"/>
      <c r="U6" s="139"/>
      <c r="V6" s="139"/>
    </row>
    <row r="7" spans="1:22" ht="15.75" thickBot="1" x14ac:dyDescent="0.3">
      <c r="A7" s="37" t="s">
        <v>228</v>
      </c>
      <c r="B7" s="34" t="s">
        <v>164</v>
      </c>
      <c r="C7" s="31" t="s">
        <v>225</v>
      </c>
      <c r="D7" s="31"/>
      <c r="E7" s="137" t="s">
        <v>111</v>
      </c>
      <c r="F7" s="138"/>
      <c r="G7" s="137" t="s">
        <v>225</v>
      </c>
      <c r="H7" s="138"/>
      <c r="I7" s="138"/>
      <c r="J7" s="138"/>
      <c r="K7" s="138"/>
      <c r="L7" s="138"/>
      <c r="M7" s="137"/>
      <c r="N7" s="138"/>
      <c r="O7" s="139"/>
      <c r="P7" s="139"/>
      <c r="Q7" s="139"/>
      <c r="R7" s="139"/>
      <c r="S7" s="139"/>
      <c r="T7" s="139"/>
      <c r="U7" s="139"/>
      <c r="V7" s="139"/>
    </row>
    <row r="8" spans="1:22" ht="15.75" thickBot="1" x14ac:dyDescent="0.3">
      <c r="A8" s="37" t="s">
        <v>229</v>
      </c>
      <c r="B8" s="34" t="s">
        <v>230</v>
      </c>
      <c r="C8" s="31" t="s">
        <v>225</v>
      </c>
      <c r="D8" s="31"/>
      <c r="E8" s="137"/>
      <c r="F8" s="138"/>
      <c r="G8" s="137" t="s">
        <v>225</v>
      </c>
      <c r="H8" s="138"/>
      <c r="I8" s="138"/>
      <c r="J8" s="138"/>
      <c r="K8" s="138"/>
      <c r="L8" s="138"/>
      <c r="M8" s="137"/>
      <c r="N8" s="138"/>
      <c r="O8" s="139"/>
      <c r="P8" s="139"/>
      <c r="Q8" s="139"/>
      <c r="R8" s="139"/>
      <c r="S8" s="139"/>
      <c r="T8" s="139"/>
      <c r="U8" s="139"/>
      <c r="V8" s="139"/>
    </row>
    <row r="9" spans="1:22" ht="39" thickBot="1" x14ac:dyDescent="0.3">
      <c r="A9" s="37" t="s">
        <v>231</v>
      </c>
      <c r="B9" s="34" t="s">
        <v>232</v>
      </c>
      <c r="C9" s="31" t="s">
        <v>225</v>
      </c>
      <c r="D9" s="31"/>
      <c r="E9" s="137"/>
      <c r="F9" s="138"/>
      <c r="G9" s="137" t="s">
        <v>225</v>
      </c>
      <c r="H9" s="138"/>
      <c r="I9" s="138"/>
      <c r="J9" s="138"/>
      <c r="K9" s="138"/>
      <c r="L9" s="138"/>
      <c r="M9" s="137"/>
      <c r="N9" s="138"/>
      <c r="O9" s="139"/>
      <c r="P9" s="139"/>
      <c r="Q9" s="139"/>
      <c r="R9" s="139"/>
      <c r="S9" s="139"/>
      <c r="T9" s="139"/>
      <c r="U9" s="139"/>
      <c r="V9" s="139"/>
    </row>
    <row r="10" spans="1:22" ht="39" thickBot="1" x14ac:dyDescent="0.3">
      <c r="A10" s="37" t="s">
        <v>233</v>
      </c>
      <c r="B10" s="34" t="s">
        <v>234</v>
      </c>
      <c r="C10" s="31"/>
      <c r="D10" s="31"/>
      <c r="E10" s="137"/>
      <c r="F10" s="138"/>
      <c r="G10" s="137"/>
      <c r="H10" s="138"/>
      <c r="I10" s="138"/>
      <c r="J10" s="138"/>
      <c r="K10" s="138"/>
      <c r="L10" s="138"/>
      <c r="M10" s="137"/>
      <c r="N10" s="138"/>
      <c r="O10" s="139"/>
      <c r="P10" s="139"/>
      <c r="Q10" s="139"/>
      <c r="R10" s="139"/>
      <c r="S10" s="139"/>
      <c r="T10" s="139"/>
      <c r="U10" s="139"/>
      <c r="V10" s="139"/>
    </row>
    <row r="11" spans="1:22" ht="26.25" thickBot="1" x14ac:dyDescent="0.3">
      <c r="A11" s="37" t="s">
        <v>235</v>
      </c>
      <c r="B11" s="34" t="s">
        <v>236</v>
      </c>
      <c r="C11" s="31"/>
      <c r="D11" s="31"/>
      <c r="E11" s="137"/>
      <c r="F11" s="138"/>
      <c r="G11" s="137"/>
      <c r="H11" s="138"/>
      <c r="I11" s="138"/>
      <c r="J11" s="138"/>
      <c r="K11" s="138"/>
      <c r="L11" s="138"/>
      <c r="M11" s="137"/>
      <c r="N11" s="138"/>
      <c r="O11" s="139"/>
      <c r="P11" s="139"/>
      <c r="Q11" s="139"/>
      <c r="R11" s="139"/>
      <c r="S11" s="139"/>
      <c r="T11" s="139"/>
      <c r="U11" s="139"/>
      <c r="V11" s="139"/>
    </row>
    <row r="12" spans="1:22" ht="15.75" thickBot="1" x14ac:dyDescent="0.3">
      <c r="A12" s="37" t="s">
        <v>237</v>
      </c>
      <c r="B12" s="35" t="s">
        <v>238</v>
      </c>
      <c r="C12" s="31"/>
      <c r="D12" s="31"/>
      <c r="E12" s="137"/>
      <c r="F12" s="138"/>
      <c r="G12" s="137"/>
      <c r="H12" s="138"/>
      <c r="I12" s="138"/>
      <c r="J12" s="138"/>
      <c r="K12" s="138"/>
      <c r="L12" s="138"/>
      <c r="M12" s="137"/>
      <c r="N12" s="138"/>
      <c r="O12" s="139"/>
      <c r="P12" s="139"/>
      <c r="Q12" s="139"/>
      <c r="R12" s="139"/>
      <c r="S12" s="139"/>
      <c r="T12" s="139"/>
      <c r="U12" s="139"/>
      <c r="V12" s="139"/>
    </row>
    <row r="13" spans="1:22" ht="15.75" thickBot="1" x14ac:dyDescent="0.3">
      <c r="A13" s="37" t="s">
        <v>239</v>
      </c>
      <c r="B13" s="35" t="s">
        <v>174</v>
      </c>
      <c r="C13" s="31"/>
      <c r="D13" s="31"/>
      <c r="E13" s="137" t="s">
        <v>111</v>
      </c>
      <c r="F13" s="138"/>
      <c r="G13" s="137"/>
      <c r="H13" s="138"/>
      <c r="I13" s="138"/>
      <c r="J13" s="138"/>
      <c r="K13" s="138"/>
      <c r="L13" s="138"/>
      <c r="M13" s="137"/>
      <c r="N13" s="138"/>
      <c r="O13" s="139"/>
      <c r="P13" s="139"/>
      <c r="Q13" s="139"/>
      <c r="R13" s="139"/>
      <c r="S13" s="139"/>
      <c r="T13" s="139"/>
      <c r="U13" s="139"/>
      <c r="V13" s="139"/>
    </row>
    <row r="14" spans="1:22" ht="14.45" thickBot="1" x14ac:dyDescent="0.3">
      <c r="A14" s="37" t="s">
        <v>240</v>
      </c>
      <c r="B14" s="35" t="s">
        <v>241</v>
      </c>
      <c r="C14" s="31"/>
      <c r="D14" s="31"/>
      <c r="E14" s="137"/>
      <c r="F14" s="138"/>
      <c r="G14" s="137"/>
      <c r="H14" s="138"/>
      <c r="I14" s="138"/>
      <c r="J14" s="138"/>
      <c r="K14" s="138"/>
      <c r="L14" s="138"/>
      <c r="M14" s="137"/>
      <c r="N14" s="138"/>
      <c r="O14" s="139"/>
      <c r="P14" s="139"/>
      <c r="Q14" s="139"/>
      <c r="R14" s="139"/>
      <c r="S14" s="139"/>
      <c r="T14" s="139"/>
      <c r="U14" s="139"/>
      <c r="V14" s="139"/>
    </row>
    <row r="15" spans="1:22" ht="15.75" thickBot="1" x14ac:dyDescent="0.3">
      <c r="A15" s="37" t="s">
        <v>242</v>
      </c>
      <c r="B15" s="35" t="s">
        <v>243</v>
      </c>
      <c r="C15" s="31"/>
      <c r="D15" s="31"/>
      <c r="E15" s="137"/>
      <c r="F15" s="138"/>
      <c r="G15" s="137"/>
      <c r="H15" s="138"/>
      <c r="I15" s="138"/>
      <c r="J15" s="138"/>
      <c r="K15" s="138"/>
      <c r="L15" s="138"/>
      <c r="M15" s="137"/>
      <c r="N15" s="138"/>
      <c r="O15" s="139"/>
      <c r="P15" s="139"/>
      <c r="Q15" s="139"/>
      <c r="R15" s="139"/>
      <c r="S15" s="139"/>
      <c r="T15" s="139"/>
      <c r="U15" s="139"/>
      <c r="V15" s="139"/>
    </row>
    <row r="16" spans="1:22" ht="15.75" thickBot="1" x14ac:dyDescent="0.3">
      <c r="A16" s="37" t="s">
        <v>244</v>
      </c>
      <c r="B16" s="35" t="s">
        <v>245</v>
      </c>
      <c r="C16" s="31"/>
      <c r="D16" s="31"/>
      <c r="E16" s="137"/>
      <c r="F16" s="138"/>
      <c r="G16" s="137"/>
      <c r="H16" s="138"/>
      <c r="I16" s="138"/>
      <c r="J16" s="138"/>
      <c r="K16" s="138"/>
      <c r="L16" s="138"/>
      <c r="M16" s="137"/>
      <c r="N16" s="138"/>
      <c r="O16" s="139"/>
      <c r="P16" s="139"/>
      <c r="Q16" s="139"/>
      <c r="R16" s="139"/>
      <c r="S16" s="139"/>
      <c r="T16" s="139"/>
      <c r="U16" s="139"/>
      <c r="V16" s="139"/>
    </row>
    <row r="17" spans="1:22" ht="15.75" thickBot="1" x14ac:dyDescent="0.3">
      <c r="A17" s="37" t="s">
        <v>246</v>
      </c>
      <c r="B17" s="35" t="s">
        <v>125</v>
      </c>
      <c r="C17" s="31" t="s">
        <v>225</v>
      </c>
      <c r="D17" s="31"/>
      <c r="E17" s="137"/>
      <c r="F17" s="138"/>
      <c r="G17" s="137" t="s">
        <v>225</v>
      </c>
      <c r="H17" s="138"/>
      <c r="I17" s="137" t="s">
        <v>225</v>
      </c>
      <c r="J17" s="138"/>
      <c r="K17" s="138"/>
      <c r="L17" s="138"/>
      <c r="M17" s="137"/>
      <c r="N17" s="138"/>
      <c r="O17" s="139"/>
      <c r="P17" s="139"/>
      <c r="Q17" s="139"/>
      <c r="R17" s="139"/>
      <c r="S17" s="139"/>
      <c r="T17" s="139"/>
      <c r="U17" s="139"/>
      <c r="V17" s="139"/>
    </row>
    <row r="18" spans="1:22" ht="15.75" thickBot="1" x14ac:dyDescent="0.3">
      <c r="A18" s="37" t="s">
        <v>247</v>
      </c>
      <c r="B18" s="35" t="s">
        <v>162</v>
      </c>
      <c r="C18" s="31"/>
      <c r="D18" s="31"/>
      <c r="E18" s="137" t="s">
        <v>111</v>
      </c>
      <c r="F18" s="138"/>
      <c r="G18" s="137"/>
      <c r="H18" s="138"/>
      <c r="I18" s="138"/>
      <c r="J18" s="138"/>
      <c r="K18" s="138"/>
      <c r="L18" s="138"/>
      <c r="M18" s="137" t="s">
        <v>225</v>
      </c>
      <c r="N18" s="138"/>
      <c r="O18" s="139"/>
      <c r="P18" s="139"/>
      <c r="Q18" s="139"/>
      <c r="R18" s="139"/>
      <c r="S18" s="139"/>
      <c r="T18" s="139"/>
      <c r="U18" s="139"/>
      <c r="V18" s="139"/>
    </row>
    <row r="19" spans="1:22" ht="15.75" thickBot="1" x14ac:dyDescent="0.3">
      <c r="A19" s="37" t="s">
        <v>248</v>
      </c>
      <c r="B19" s="35" t="s">
        <v>170</v>
      </c>
      <c r="C19" s="31"/>
      <c r="D19" s="31"/>
      <c r="E19" s="137" t="s">
        <v>111</v>
      </c>
      <c r="F19" s="138"/>
      <c r="G19" s="137" t="s">
        <v>225</v>
      </c>
      <c r="H19" s="138"/>
      <c r="I19" s="138"/>
      <c r="J19" s="138"/>
      <c r="K19" s="137" t="s">
        <v>225</v>
      </c>
      <c r="L19" s="138"/>
      <c r="M19" s="137" t="s">
        <v>225</v>
      </c>
      <c r="N19" s="138"/>
      <c r="O19" s="139"/>
      <c r="P19" s="139"/>
      <c r="Q19" s="139"/>
      <c r="R19" s="139"/>
      <c r="S19" s="139"/>
      <c r="T19" s="139"/>
      <c r="U19" s="139"/>
      <c r="V19" s="139"/>
    </row>
    <row r="20" spans="1:22" ht="15.75" thickBot="1" x14ac:dyDescent="0.3">
      <c r="A20" s="37" t="s">
        <v>249</v>
      </c>
      <c r="B20" s="35" t="s">
        <v>166</v>
      </c>
      <c r="C20" s="31"/>
      <c r="D20" s="31"/>
      <c r="E20" s="137"/>
      <c r="F20" s="138"/>
      <c r="G20" s="137" t="s">
        <v>225</v>
      </c>
      <c r="H20" s="138"/>
      <c r="I20" s="138"/>
      <c r="J20" s="138"/>
      <c r="K20" s="138"/>
      <c r="L20" s="138"/>
      <c r="M20" s="137"/>
      <c r="N20" s="138"/>
      <c r="O20" s="139"/>
      <c r="P20" s="139"/>
      <c r="Q20" s="139"/>
      <c r="R20" s="139"/>
      <c r="S20" s="139"/>
      <c r="T20" s="139"/>
      <c r="U20" s="139"/>
      <c r="V20" s="139"/>
    </row>
    <row r="21" spans="1:22" ht="26.25" thickBot="1" x14ac:dyDescent="0.3">
      <c r="A21" s="37" t="s">
        <v>250</v>
      </c>
      <c r="B21" s="35" t="s">
        <v>251</v>
      </c>
      <c r="C21" s="31" t="s">
        <v>225</v>
      </c>
      <c r="D21" s="31"/>
      <c r="E21" s="137"/>
      <c r="F21" s="138"/>
      <c r="G21" s="137" t="s">
        <v>225</v>
      </c>
      <c r="H21" s="138"/>
      <c r="I21" s="138"/>
      <c r="J21" s="138"/>
      <c r="K21" s="138"/>
      <c r="L21" s="138"/>
      <c r="M21" s="137"/>
      <c r="N21" s="138"/>
      <c r="O21" s="139"/>
      <c r="P21" s="139"/>
      <c r="Q21" s="139"/>
      <c r="R21" s="139"/>
      <c r="S21" s="139"/>
      <c r="T21" s="139"/>
      <c r="U21" s="139"/>
      <c r="V21" s="139"/>
    </row>
    <row r="22" spans="1:22" ht="15.75" thickBot="1" x14ac:dyDescent="0.3">
      <c r="A22" s="37" t="s">
        <v>252</v>
      </c>
      <c r="B22" s="35" t="s">
        <v>253</v>
      </c>
      <c r="C22" s="31"/>
      <c r="D22" s="31"/>
      <c r="E22" s="137" t="s">
        <v>111</v>
      </c>
      <c r="F22" s="138"/>
      <c r="G22" s="137" t="s">
        <v>225</v>
      </c>
      <c r="H22" s="138"/>
      <c r="I22" s="138"/>
      <c r="J22" s="138"/>
      <c r="K22" s="138"/>
      <c r="L22" s="138"/>
      <c r="M22" s="137"/>
      <c r="N22" s="138"/>
      <c r="O22" s="139"/>
      <c r="P22" s="139"/>
      <c r="Q22" s="139"/>
      <c r="R22" s="139"/>
      <c r="S22" s="139"/>
      <c r="T22" s="139"/>
      <c r="U22" s="139"/>
      <c r="V22" s="139"/>
    </row>
    <row r="23" spans="1:22" ht="15.75" x14ac:dyDescent="0.25">
      <c r="A23" s="233" t="s">
        <v>254</v>
      </c>
      <c r="B23" s="234"/>
      <c r="C23" s="32">
        <v>5</v>
      </c>
      <c r="D23" s="32"/>
      <c r="E23" s="140">
        <v>5</v>
      </c>
      <c r="F23" s="141"/>
      <c r="G23" s="140">
        <v>8</v>
      </c>
      <c r="H23" s="141"/>
      <c r="I23" s="141">
        <v>1</v>
      </c>
      <c r="J23" s="141"/>
      <c r="K23" s="141">
        <v>1</v>
      </c>
      <c r="L23" s="141"/>
      <c r="M23" s="140">
        <v>4</v>
      </c>
      <c r="N23" s="141"/>
      <c r="O23" s="142"/>
      <c r="P23" s="142"/>
      <c r="Q23" s="142"/>
      <c r="R23" s="142"/>
      <c r="S23" s="142"/>
      <c r="T23" s="142"/>
      <c r="U23" s="142"/>
      <c r="V23" s="142"/>
    </row>
    <row r="29" spans="1:22" ht="82.15" customHeight="1" thickBot="1" x14ac:dyDescent="0.3">
      <c r="C29" s="143" t="s">
        <v>6</v>
      </c>
      <c r="D29" s="143" t="s">
        <v>10</v>
      </c>
      <c r="E29" s="143" t="s">
        <v>14</v>
      </c>
      <c r="F29" s="143" t="s">
        <v>16</v>
      </c>
      <c r="G29" s="143" t="s">
        <v>18</v>
      </c>
      <c r="H29" s="143" t="s">
        <v>20</v>
      </c>
      <c r="I29" s="223" t="s">
        <v>255</v>
      </c>
      <c r="J29" s="123"/>
      <c r="L29" s="123"/>
      <c r="N29" s="123"/>
    </row>
    <row r="30" spans="1:22" ht="15.75" thickBot="1" x14ac:dyDescent="0.3">
      <c r="A30" s="36" t="s">
        <v>224</v>
      </c>
      <c r="B30" s="33" t="s">
        <v>184</v>
      </c>
      <c r="C30" s="31"/>
      <c r="D30" s="137"/>
      <c r="E30" s="137"/>
      <c r="F30" s="138"/>
      <c r="G30" s="138"/>
      <c r="H30" s="31">
        <v>1</v>
      </c>
      <c r="I30" s="224">
        <f>SUM(C30:H30)</f>
        <v>1</v>
      </c>
    </row>
    <row r="31" spans="1:22" ht="15.75" thickBot="1" x14ac:dyDescent="0.3">
      <c r="A31" s="37" t="s">
        <v>227</v>
      </c>
      <c r="B31" s="34" t="s">
        <v>256</v>
      </c>
      <c r="C31" s="31"/>
      <c r="D31" s="137"/>
      <c r="E31" s="137"/>
      <c r="F31" s="138"/>
      <c r="G31" s="138"/>
      <c r="H31" s="31">
        <v>1</v>
      </c>
      <c r="I31" s="224">
        <f t="shared" ref="I31:I47" si="0">SUM(C31:H31)</f>
        <v>1</v>
      </c>
    </row>
    <row r="32" spans="1:22" ht="15.75" thickBot="1" x14ac:dyDescent="0.3">
      <c r="A32" s="37" t="s">
        <v>228</v>
      </c>
      <c r="B32" s="34" t="s">
        <v>164</v>
      </c>
      <c r="C32" s="31">
        <v>1</v>
      </c>
      <c r="D32" s="31">
        <v>1</v>
      </c>
      <c r="E32" s="31">
        <v>1</v>
      </c>
      <c r="F32" s="138"/>
      <c r="G32" s="138"/>
      <c r="H32" s="137"/>
      <c r="I32" s="224">
        <f t="shared" si="0"/>
        <v>3</v>
      </c>
    </row>
    <row r="33" spans="1:9" ht="15.75" thickBot="1" x14ac:dyDescent="0.3">
      <c r="A33" s="37" t="s">
        <v>229</v>
      </c>
      <c r="B33" s="34" t="s">
        <v>230</v>
      </c>
      <c r="C33" s="31">
        <v>1</v>
      </c>
      <c r="D33" s="137"/>
      <c r="E33" s="31">
        <v>1</v>
      </c>
      <c r="F33" s="138"/>
      <c r="G33" s="138"/>
      <c r="H33" s="137"/>
      <c r="I33" s="224">
        <f t="shared" si="0"/>
        <v>2</v>
      </c>
    </row>
    <row r="34" spans="1:9" ht="39" thickBot="1" x14ac:dyDescent="0.3">
      <c r="A34" s="37" t="s">
        <v>231</v>
      </c>
      <c r="B34" s="34" t="s">
        <v>232</v>
      </c>
      <c r="C34" s="31">
        <v>1</v>
      </c>
      <c r="D34" s="137"/>
      <c r="E34" s="31">
        <v>1</v>
      </c>
      <c r="F34" s="138"/>
      <c r="G34" s="138"/>
      <c r="H34" s="137"/>
      <c r="I34" s="224">
        <f t="shared" si="0"/>
        <v>2</v>
      </c>
    </row>
    <row r="35" spans="1:9" ht="39" thickBot="1" x14ac:dyDescent="0.3">
      <c r="A35" s="37" t="s">
        <v>233</v>
      </c>
      <c r="B35" s="34" t="s">
        <v>234</v>
      </c>
      <c r="C35" s="31"/>
      <c r="D35" s="137"/>
      <c r="E35" s="137"/>
      <c r="F35" s="138"/>
      <c r="G35" s="138"/>
      <c r="H35" s="137"/>
      <c r="I35" s="224">
        <f t="shared" si="0"/>
        <v>0</v>
      </c>
    </row>
    <row r="36" spans="1:9" ht="26.25" thickBot="1" x14ac:dyDescent="0.3">
      <c r="A36" s="37" t="s">
        <v>235</v>
      </c>
      <c r="B36" s="34" t="s">
        <v>236</v>
      </c>
      <c r="C36" s="31"/>
      <c r="D36" s="137"/>
      <c r="E36" s="137"/>
      <c r="F36" s="138"/>
      <c r="G36" s="138"/>
      <c r="H36" s="137"/>
      <c r="I36" s="224">
        <f t="shared" si="0"/>
        <v>0</v>
      </c>
    </row>
    <row r="37" spans="1:9" ht="15.75" thickBot="1" x14ac:dyDescent="0.3">
      <c r="A37" s="37" t="s">
        <v>237</v>
      </c>
      <c r="B37" s="35" t="s">
        <v>238</v>
      </c>
      <c r="C37" s="31"/>
      <c r="D37" s="137"/>
      <c r="E37" s="137"/>
      <c r="F37" s="138"/>
      <c r="G37" s="138"/>
      <c r="H37" s="137"/>
      <c r="I37" s="224">
        <f t="shared" si="0"/>
        <v>0</v>
      </c>
    </row>
    <row r="38" spans="1:9" ht="15.75" thickBot="1" x14ac:dyDescent="0.3">
      <c r="A38" s="37" t="s">
        <v>239</v>
      </c>
      <c r="B38" s="35" t="s">
        <v>174</v>
      </c>
      <c r="C38" s="31"/>
      <c r="D38" s="31">
        <v>1</v>
      </c>
      <c r="E38" s="137"/>
      <c r="F38" s="138"/>
      <c r="G38" s="138"/>
      <c r="H38" s="137"/>
      <c r="I38" s="224">
        <f t="shared" si="0"/>
        <v>1</v>
      </c>
    </row>
    <row r="39" spans="1:9" ht="15.75" thickBot="1" x14ac:dyDescent="0.3">
      <c r="A39" s="37" t="s">
        <v>240</v>
      </c>
      <c r="B39" s="35" t="s">
        <v>241</v>
      </c>
      <c r="C39" s="31"/>
      <c r="D39" s="137"/>
      <c r="E39" s="137"/>
      <c r="F39" s="138"/>
      <c r="G39" s="138"/>
      <c r="H39" s="137"/>
      <c r="I39" s="224">
        <f t="shared" si="0"/>
        <v>0</v>
      </c>
    </row>
    <row r="40" spans="1:9" ht="15.75" thickBot="1" x14ac:dyDescent="0.3">
      <c r="A40" s="37" t="s">
        <v>242</v>
      </c>
      <c r="B40" s="35" t="s">
        <v>243</v>
      </c>
      <c r="C40" s="31"/>
      <c r="D40" s="137"/>
      <c r="E40" s="137"/>
      <c r="F40" s="138"/>
      <c r="G40" s="138"/>
      <c r="H40" s="137"/>
      <c r="I40" s="224">
        <f t="shared" si="0"/>
        <v>0</v>
      </c>
    </row>
    <row r="41" spans="1:9" ht="15.75" thickBot="1" x14ac:dyDescent="0.3">
      <c r="A41" s="37" t="s">
        <v>244</v>
      </c>
      <c r="B41" s="35" t="s">
        <v>245</v>
      </c>
      <c r="C41" s="31"/>
      <c r="D41" s="137"/>
      <c r="E41" s="137"/>
      <c r="F41" s="138"/>
      <c r="G41" s="138"/>
      <c r="H41" s="137"/>
      <c r="I41" s="224">
        <f t="shared" si="0"/>
        <v>0</v>
      </c>
    </row>
    <row r="42" spans="1:9" ht="15.75" thickBot="1" x14ac:dyDescent="0.3">
      <c r="A42" s="37" t="s">
        <v>246</v>
      </c>
      <c r="B42" s="35" t="s">
        <v>125</v>
      </c>
      <c r="C42" s="31">
        <v>1</v>
      </c>
      <c r="D42" s="137"/>
      <c r="E42" s="31">
        <v>1</v>
      </c>
      <c r="F42" s="31">
        <v>1</v>
      </c>
      <c r="G42" s="138"/>
      <c r="H42" s="137"/>
      <c r="I42" s="224">
        <f t="shared" si="0"/>
        <v>3</v>
      </c>
    </row>
    <row r="43" spans="1:9" ht="15.75" thickBot="1" x14ac:dyDescent="0.3">
      <c r="A43" s="37" t="s">
        <v>247</v>
      </c>
      <c r="B43" s="35" t="s">
        <v>162</v>
      </c>
      <c r="C43" s="31"/>
      <c r="D43" s="31">
        <v>1</v>
      </c>
      <c r="E43" s="137"/>
      <c r="F43" s="138"/>
      <c r="G43" s="138"/>
      <c r="H43" s="31">
        <v>1</v>
      </c>
      <c r="I43" s="224">
        <f t="shared" si="0"/>
        <v>2</v>
      </c>
    </row>
    <row r="44" spans="1:9" ht="15.75" thickBot="1" x14ac:dyDescent="0.3">
      <c r="A44" s="37" t="s">
        <v>248</v>
      </c>
      <c r="B44" s="35" t="s">
        <v>170</v>
      </c>
      <c r="C44" s="31"/>
      <c r="D44" s="31">
        <v>1</v>
      </c>
      <c r="E44" s="31">
        <v>1</v>
      </c>
      <c r="F44" s="138"/>
      <c r="G44" s="31">
        <v>1</v>
      </c>
      <c r="H44" s="31">
        <v>1</v>
      </c>
      <c r="I44" s="224">
        <f t="shared" si="0"/>
        <v>4</v>
      </c>
    </row>
    <row r="45" spans="1:9" ht="15.75" thickBot="1" x14ac:dyDescent="0.3">
      <c r="A45" s="37" t="s">
        <v>249</v>
      </c>
      <c r="B45" s="35" t="s">
        <v>166</v>
      </c>
      <c r="C45" s="31"/>
      <c r="D45" s="137"/>
      <c r="E45" s="31">
        <v>1</v>
      </c>
      <c r="F45" s="138"/>
      <c r="G45" s="138"/>
      <c r="H45" s="137"/>
      <c r="I45" s="224">
        <f t="shared" si="0"/>
        <v>1</v>
      </c>
    </row>
    <row r="46" spans="1:9" ht="26.25" thickBot="1" x14ac:dyDescent="0.3">
      <c r="A46" s="37" t="s">
        <v>250</v>
      </c>
      <c r="B46" s="35" t="s">
        <v>251</v>
      </c>
      <c r="C46" s="31">
        <v>1</v>
      </c>
      <c r="D46" s="137"/>
      <c r="E46" s="31">
        <v>1</v>
      </c>
      <c r="F46" s="138"/>
      <c r="G46" s="138"/>
      <c r="H46" s="137"/>
      <c r="I46" s="224">
        <f t="shared" si="0"/>
        <v>2</v>
      </c>
    </row>
    <row r="47" spans="1:9" ht="15.75" thickBot="1" x14ac:dyDescent="0.3">
      <c r="A47" s="37" t="s">
        <v>252</v>
      </c>
      <c r="B47" s="35" t="s">
        <v>253</v>
      </c>
      <c r="C47" s="31"/>
      <c r="D47" s="31">
        <v>1</v>
      </c>
      <c r="E47" s="31">
        <v>1</v>
      </c>
      <c r="F47" s="138"/>
      <c r="G47" s="138"/>
      <c r="H47" s="137"/>
      <c r="I47" s="224">
        <f t="shared" si="0"/>
        <v>2</v>
      </c>
    </row>
    <row r="48" spans="1:9" ht="15.6" customHeight="1" x14ac:dyDescent="0.25">
      <c r="A48" s="40"/>
      <c r="B48" s="41" t="s">
        <v>254</v>
      </c>
      <c r="C48" s="32">
        <v>5</v>
      </c>
      <c r="D48" s="140">
        <v>5</v>
      </c>
      <c r="E48" s="140">
        <v>8</v>
      </c>
      <c r="F48" s="141">
        <v>1</v>
      </c>
      <c r="G48" s="141">
        <v>1</v>
      </c>
      <c r="H48" s="140">
        <v>4</v>
      </c>
    </row>
    <row r="51" spans="2:2" x14ac:dyDescent="0.25">
      <c r="B51" s="69" t="s">
        <v>257</v>
      </c>
    </row>
  </sheetData>
  <autoFilter ref="A29:I48" xr:uid="{71FC2A09-5328-4703-BBF2-54E2FD0744D0}"/>
  <mergeCells count="12">
    <mergeCell ref="U3:V3"/>
    <mergeCell ref="A23:B23"/>
    <mergeCell ref="A2:V2"/>
    <mergeCell ref="C3:D3"/>
    <mergeCell ref="E3:F3"/>
    <mergeCell ref="G3:H3"/>
    <mergeCell ref="I3:J3"/>
    <mergeCell ref="K3:L3"/>
    <mergeCell ref="M3:N3"/>
    <mergeCell ref="O3:P3"/>
    <mergeCell ref="Q3:R3"/>
    <mergeCell ref="S3:T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66450-2775-493D-99B0-3379724C7693}">
  <dimension ref="A1:Q93"/>
  <sheetViews>
    <sheetView topLeftCell="A46" zoomScale="70" zoomScaleNormal="70" workbookViewId="0">
      <selection activeCell="S7" sqref="S7"/>
    </sheetView>
  </sheetViews>
  <sheetFormatPr defaultColWidth="8.85546875" defaultRowHeight="15" x14ac:dyDescent="0.25"/>
  <cols>
    <col min="1" max="1" width="9" style="69" customWidth="1"/>
    <col min="2" max="2" width="8.85546875" style="69"/>
    <col min="3" max="3" width="12.5703125" style="69" customWidth="1"/>
    <col min="4" max="4" width="28.28515625" style="69" customWidth="1"/>
    <col min="5" max="5" width="17.85546875" style="69" customWidth="1"/>
    <col min="6" max="6" width="20" style="69" customWidth="1"/>
    <col min="7" max="7" width="16.7109375" style="69" customWidth="1"/>
    <col min="8" max="8" width="22.42578125" style="69" customWidth="1"/>
    <col min="9" max="9" width="26.42578125" style="69" customWidth="1"/>
    <col min="10" max="10" width="30.28515625" style="69" customWidth="1"/>
    <col min="11" max="11" width="29.7109375" style="69" customWidth="1"/>
    <col min="12" max="12" width="18.7109375" style="69" customWidth="1"/>
    <col min="13" max="13" width="18.42578125" style="69" customWidth="1"/>
    <col min="14" max="14" width="15.5703125" style="69" customWidth="1"/>
    <col min="15" max="15" width="14.5703125" style="69" customWidth="1"/>
    <col min="16" max="16" width="13.42578125" style="69" customWidth="1"/>
    <col min="17" max="17" width="27" style="69" customWidth="1"/>
    <col min="18" max="16384" width="8.85546875" style="69"/>
  </cols>
  <sheetData>
    <row r="1" spans="1:17" ht="55.15" customHeight="1" x14ac:dyDescent="0.25">
      <c r="A1" s="230" t="s">
        <v>258</v>
      </c>
      <c r="B1" s="230"/>
      <c r="C1" s="230"/>
      <c r="D1" s="230"/>
      <c r="E1" s="230"/>
      <c r="F1" s="240" t="s">
        <v>259</v>
      </c>
      <c r="G1" s="240"/>
      <c r="H1" s="240"/>
      <c r="I1" s="240"/>
      <c r="J1" s="240"/>
      <c r="K1" s="240"/>
      <c r="L1" s="92"/>
    </row>
    <row r="2" spans="1:17" x14ac:dyDescent="0.25">
      <c r="F2" s="241" t="s">
        <v>260</v>
      </c>
      <c r="G2" s="241"/>
      <c r="H2" s="241"/>
      <c r="I2" s="241"/>
      <c r="J2" s="241"/>
      <c r="K2" s="241"/>
      <c r="L2" s="242" t="s">
        <v>261</v>
      </c>
      <c r="M2" s="242"/>
      <c r="N2" s="242"/>
      <c r="O2" s="242"/>
      <c r="P2" s="242"/>
      <c r="Q2" s="242"/>
    </row>
    <row r="3" spans="1:17" ht="21" x14ac:dyDescent="0.25">
      <c r="A3" s="93" t="s">
        <v>31</v>
      </c>
      <c r="B3" s="94" t="s">
        <v>1</v>
      </c>
      <c r="C3" s="93" t="s">
        <v>32</v>
      </c>
      <c r="D3" s="94" t="s">
        <v>0</v>
      </c>
      <c r="E3" s="94" t="s">
        <v>2</v>
      </c>
      <c r="F3" s="94" t="s">
        <v>262</v>
      </c>
      <c r="G3" s="94" t="s">
        <v>263</v>
      </c>
      <c r="H3" s="94" t="s">
        <v>264</v>
      </c>
      <c r="I3" s="94" t="s">
        <v>265</v>
      </c>
      <c r="J3" s="94" t="s">
        <v>266</v>
      </c>
      <c r="K3" s="94" t="s">
        <v>267</v>
      </c>
      <c r="L3" s="94" t="s">
        <v>262</v>
      </c>
      <c r="M3" s="94" t="s">
        <v>263</v>
      </c>
      <c r="N3" s="94" t="s">
        <v>264</v>
      </c>
      <c r="O3" s="94" t="s">
        <v>268</v>
      </c>
      <c r="P3" s="94" t="s">
        <v>266</v>
      </c>
      <c r="Q3" s="94" t="s">
        <v>267</v>
      </c>
    </row>
    <row r="4" spans="1:17" ht="45" x14ac:dyDescent="0.25">
      <c r="A4" s="95">
        <v>1</v>
      </c>
      <c r="B4" s="95">
        <v>1</v>
      </c>
      <c r="C4" s="95" t="s">
        <v>41</v>
      </c>
      <c r="D4" s="95" t="s">
        <v>5</v>
      </c>
      <c r="E4" s="96" t="s">
        <v>6</v>
      </c>
      <c r="F4" s="97" t="s">
        <v>269</v>
      </c>
      <c r="G4" s="95" t="s">
        <v>270</v>
      </c>
      <c r="H4" s="98">
        <v>203273.5</v>
      </c>
      <c r="I4" s="98" t="s">
        <v>226</v>
      </c>
      <c r="J4" s="98" t="s">
        <v>271</v>
      </c>
      <c r="K4" s="97" t="s">
        <v>272</v>
      </c>
      <c r="L4" s="97" t="s">
        <v>273</v>
      </c>
      <c r="M4" s="99" t="s">
        <v>274</v>
      </c>
      <c r="N4" s="98" t="s">
        <v>275</v>
      </c>
      <c r="O4" s="98" t="s">
        <v>226</v>
      </c>
      <c r="P4" s="95" t="s">
        <v>271</v>
      </c>
      <c r="Q4" s="97" t="s">
        <v>272</v>
      </c>
    </row>
    <row r="5" spans="1:17" ht="85.9" customHeight="1" x14ac:dyDescent="0.25">
      <c r="A5" s="101">
        <v>2</v>
      </c>
      <c r="B5" s="101">
        <v>1</v>
      </c>
      <c r="C5" s="101" t="s">
        <v>48</v>
      </c>
      <c r="D5" s="101" t="s">
        <v>9</v>
      </c>
      <c r="E5" s="95" t="s">
        <v>10</v>
      </c>
      <c r="F5" s="97" t="s">
        <v>276</v>
      </c>
      <c r="G5" s="95" t="s">
        <v>277</v>
      </c>
      <c r="H5" s="98">
        <v>120107.5</v>
      </c>
      <c r="I5" s="95" t="s">
        <v>278</v>
      </c>
      <c r="J5" s="95" t="s">
        <v>279</v>
      </c>
      <c r="K5" s="97" t="s">
        <v>280</v>
      </c>
      <c r="L5" s="98"/>
      <c r="M5" s="95" t="s">
        <v>1459</v>
      </c>
      <c r="N5" s="102" t="s">
        <v>281</v>
      </c>
      <c r="O5" s="98"/>
      <c r="P5" s="98"/>
      <c r="Q5" s="97" t="s">
        <v>280</v>
      </c>
    </row>
    <row r="6" spans="1:17" ht="51.6" customHeight="1" x14ac:dyDescent="0.25">
      <c r="A6" s="101">
        <v>3</v>
      </c>
      <c r="B6" s="101">
        <v>1</v>
      </c>
      <c r="C6" s="101" t="s">
        <v>53</v>
      </c>
      <c r="D6" s="101" t="s">
        <v>13</v>
      </c>
      <c r="E6" s="95" t="s">
        <v>14</v>
      </c>
      <c r="F6" s="97" t="s">
        <v>282</v>
      </c>
      <c r="G6" s="95" t="s">
        <v>283</v>
      </c>
      <c r="H6" s="98">
        <v>308720</v>
      </c>
      <c r="I6" s="98" t="s">
        <v>226</v>
      </c>
      <c r="J6" s="103" t="s">
        <v>284</v>
      </c>
      <c r="K6" s="97" t="s">
        <v>285</v>
      </c>
      <c r="L6" s="98"/>
      <c r="M6" s="95" t="s">
        <v>283</v>
      </c>
      <c r="N6" s="102" t="s">
        <v>286</v>
      </c>
      <c r="O6" s="98"/>
      <c r="P6" s="98"/>
      <c r="Q6" s="97" t="s">
        <v>285</v>
      </c>
    </row>
    <row r="7" spans="1:17" ht="67.5" x14ac:dyDescent="0.25">
      <c r="A7" s="101">
        <v>4</v>
      </c>
      <c r="B7" s="101">
        <v>1</v>
      </c>
      <c r="C7" s="101" t="s">
        <v>58</v>
      </c>
      <c r="D7" s="101" t="s">
        <v>15</v>
      </c>
      <c r="E7" s="96" t="s">
        <v>16</v>
      </c>
      <c r="F7" s="97" t="s">
        <v>287</v>
      </c>
      <c r="G7" s="95" t="s">
        <v>288</v>
      </c>
      <c r="H7" s="98">
        <v>180194</v>
      </c>
      <c r="I7" s="99" t="s">
        <v>290</v>
      </c>
      <c r="J7" s="99" t="s">
        <v>290</v>
      </c>
      <c r="K7" s="97" t="s">
        <v>291</v>
      </c>
      <c r="L7" s="97" t="s">
        <v>287</v>
      </c>
      <c r="M7" s="95" t="s">
        <v>292</v>
      </c>
      <c r="N7" s="102">
        <v>172630.04</v>
      </c>
      <c r="O7" s="102" t="s">
        <v>293</v>
      </c>
      <c r="P7" s="98"/>
      <c r="Q7" s="97" t="s">
        <v>294</v>
      </c>
    </row>
    <row r="8" spans="1:17" ht="45" x14ac:dyDescent="0.25">
      <c r="A8" s="101">
        <v>5</v>
      </c>
      <c r="B8" s="101">
        <v>1</v>
      </c>
      <c r="C8" s="101" t="s">
        <v>65</v>
      </c>
      <c r="D8" s="101" t="s">
        <v>17</v>
      </c>
      <c r="E8" s="96" t="s">
        <v>18</v>
      </c>
      <c r="F8" s="97" t="s">
        <v>295</v>
      </c>
      <c r="G8" s="95" t="s">
        <v>296</v>
      </c>
      <c r="H8" s="98">
        <v>308334</v>
      </c>
      <c r="I8" s="95" t="s">
        <v>297</v>
      </c>
      <c r="J8" s="98" t="s">
        <v>298</v>
      </c>
      <c r="K8" s="97" t="s">
        <v>299</v>
      </c>
      <c r="L8" s="98"/>
      <c r="M8" s="95" t="s">
        <v>296</v>
      </c>
      <c r="N8" s="102" t="s">
        <v>300</v>
      </c>
      <c r="O8" s="98"/>
      <c r="P8" s="98"/>
      <c r="Q8" s="97" t="s">
        <v>299</v>
      </c>
    </row>
    <row r="9" spans="1:17" ht="56.25" x14ac:dyDescent="0.25">
      <c r="A9" s="101">
        <v>6</v>
      </c>
      <c r="B9" s="101">
        <v>1</v>
      </c>
      <c r="C9" s="101" t="s">
        <v>70</v>
      </c>
      <c r="D9" s="101" t="s">
        <v>19</v>
      </c>
      <c r="E9" s="96" t="s">
        <v>20</v>
      </c>
      <c r="F9" s="97" t="s">
        <v>301</v>
      </c>
      <c r="G9" s="95" t="s">
        <v>302</v>
      </c>
      <c r="H9" s="98">
        <v>429381</v>
      </c>
      <c r="I9" s="95" t="s">
        <v>303</v>
      </c>
      <c r="J9" s="103" t="s">
        <v>304</v>
      </c>
      <c r="K9" s="97" t="s">
        <v>305</v>
      </c>
      <c r="L9" s="97" t="s">
        <v>301</v>
      </c>
      <c r="M9" s="95" t="s">
        <v>306</v>
      </c>
      <c r="N9" s="102" t="s">
        <v>307</v>
      </c>
      <c r="O9" s="95" t="s">
        <v>308</v>
      </c>
      <c r="P9" s="103" t="s">
        <v>304</v>
      </c>
      <c r="Q9" s="97" t="s">
        <v>305</v>
      </c>
    </row>
    <row r="10" spans="1:17" ht="57.6" customHeight="1" x14ac:dyDescent="0.25">
      <c r="A10" s="101">
        <v>7</v>
      </c>
      <c r="B10" s="101">
        <v>2</v>
      </c>
      <c r="C10" s="101" t="s">
        <v>77</v>
      </c>
      <c r="D10" s="101" t="s">
        <v>21</v>
      </c>
      <c r="E10" s="96" t="s">
        <v>22</v>
      </c>
      <c r="F10" s="97" t="s">
        <v>309</v>
      </c>
      <c r="G10" s="95" t="s">
        <v>310</v>
      </c>
      <c r="H10" s="98">
        <v>189359.77</v>
      </c>
      <c r="I10" s="98" t="s">
        <v>311</v>
      </c>
      <c r="J10" s="95" t="s">
        <v>312</v>
      </c>
      <c r="K10" s="97" t="s">
        <v>313</v>
      </c>
      <c r="L10" s="97" t="s">
        <v>309</v>
      </c>
      <c r="M10" s="95" t="s">
        <v>310</v>
      </c>
      <c r="N10" s="102" t="s">
        <v>314</v>
      </c>
      <c r="O10" s="95" t="s">
        <v>311</v>
      </c>
      <c r="P10" s="95" t="s">
        <v>312</v>
      </c>
      <c r="Q10" s="97" t="s">
        <v>313</v>
      </c>
    </row>
    <row r="11" spans="1:17" ht="56.25" x14ac:dyDescent="0.25">
      <c r="A11" s="101">
        <v>8</v>
      </c>
      <c r="B11" s="101">
        <v>2</v>
      </c>
      <c r="C11" s="101" t="s">
        <v>83</v>
      </c>
      <c r="D11" s="101" t="s">
        <v>23</v>
      </c>
      <c r="E11" s="96" t="s">
        <v>24</v>
      </c>
      <c r="F11" s="97" t="s">
        <v>315</v>
      </c>
      <c r="G11" s="95" t="s">
        <v>316</v>
      </c>
      <c r="H11" s="98">
        <v>52508</v>
      </c>
      <c r="I11" s="98" t="s">
        <v>317</v>
      </c>
      <c r="J11" s="95" t="s">
        <v>318</v>
      </c>
      <c r="K11" s="97" t="s">
        <v>319</v>
      </c>
      <c r="L11" s="97" t="s">
        <v>315</v>
      </c>
      <c r="M11" s="95" t="s">
        <v>320</v>
      </c>
      <c r="N11" s="102" t="s">
        <v>321</v>
      </c>
      <c r="O11" s="98" t="s">
        <v>317</v>
      </c>
      <c r="P11" s="95" t="s">
        <v>318</v>
      </c>
      <c r="Q11" s="97" t="s">
        <v>319</v>
      </c>
    </row>
    <row r="12" spans="1:17" ht="90" x14ac:dyDescent="0.25">
      <c r="A12" s="101">
        <v>9</v>
      </c>
      <c r="B12" s="101">
        <v>2</v>
      </c>
      <c r="C12" s="101" t="s">
        <v>88</v>
      </c>
      <c r="D12" s="101" t="s">
        <v>25</v>
      </c>
      <c r="E12" s="96" t="s">
        <v>26</v>
      </c>
      <c r="F12" s="97" t="s">
        <v>322</v>
      </c>
      <c r="G12" s="95" t="s">
        <v>323</v>
      </c>
      <c r="H12" s="98">
        <v>339248</v>
      </c>
      <c r="I12" s="98" t="s">
        <v>324</v>
      </c>
      <c r="J12" s="98" t="s">
        <v>325</v>
      </c>
      <c r="K12" s="97" t="s">
        <v>326</v>
      </c>
      <c r="L12" s="97" t="s">
        <v>327</v>
      </c>
      <c r="M12" s="95" t="s">
        <v>328</v>
      </c>
      <c r="N12" s="102" t="s">
        <v>329</v>
      </c>
      <c r="O12" s="98" t="s">
        <v>324</v>
      </c>
      <c r="P12" s="95" t="s">
        <v>325</v>
      </c>
      <c r="Q12" s="97" t="s">
        <v>326</v>
      </c>
    </row>
    <row r="13" spans="1:17" ht="78.75" x14ac:dyDescent="0.25">
      <c r="A13" s="104">
        <v>10</v>
      </c>
      <c r="B13" s="104">
        <v>2</v>
      </c>
      <c r="C13" s="104" t="s">
        <v>93</v>
      </c>
      <c r="D13" s="104" t="s">
        <v>27</v>
      </c>
      <c r="E13" s="95" t="s">
        <v>28</v>
      </c>
      <c r="F13" s="97" t="s">
        <v>330</v>
      </c>
      <c r="G13" s="98" t="s">
        <v>331</v>
      </c>
      <c r="H13" s="98">
        <v>145840</v>
      </c>
      <c r="I13" s="98" t="s">
        <v>226</v>
      </c>
      <c r="J13" s="95" t="s">
        <v>332</v>
      </c>
      <c r="K13" s="97" t="s">
        <v>333</v>
      </c>
      <c r="L13" s="97" t="s">
        <v>330</v>
      </c>
      <c r="M13" s="98" t="s">
        <v>331</v>
      </c>
      <c r="N13" s="102" t="s">
        <v>334</v>
      </c>
      <c r="O13" s="98" t="s">
        <v>226</v>
      </c>
      <c r="P13" s="95" t="s">
        <v>332</v>
      </c>
      <c r="Q13" s="97" t="s">
        <v>333</v>
      </c>
    </row>
    <row r="14" spans="1:17" s="100" customFormat="1" ht="36.6" customHeight="1" x14ac:dyDescent="0.2">
      <c r="F14" s="105" t="s">
        <v>335</v>
      </c>
      <c r="G14" s="105" t="s">
        <v>336</v>
      </c>
      <c r="H14" s="105" t="s">
        <v>337</v>
      </c>
      <c r="I14" s="106"/>
      <c r="J14" s="106"/>
      <c r="K14" s="105" t="s">
        <v>338</v>
      </c>
    </row>
    <row r="17" spans="1:14" x14ac:dyDescent="0.25">
      <c r="F17" s="239" t="s">
        <v>339</v>
      </c>
      <c r="G17" s="239"/>
      <c r="H17" s="239" t="s">
        <v>340</v>
      </c>
      <c r="I17" s="239"/>
      <c r="J17" s="239" t="s">
        <v>341</v>
      </c>
      <c r="K17" s="239"/>
      <c r="L17" s="239" t="s">
        <v>342</v>
      </c>
      <c r="M17" s="239"/>
      <c r="N17" s="239"/>
    </row>
    <row r="18" spans="1:14" ht="21" x14ac:dyDescent="0.25">
      <c r="A18" s="93" t="s">
        <v>31</v>
      </c>
      <c r="B18" s="94" t="s">
        <v>1</v>
      </c>
      <c r="C18" s="93" t="s">
        <v>32</v>
      </c>
      <c r="D18" s="94" t="s">
        <v>0</v>
      </c>
      <c r="E18" s="94" t="s">
        <v>2</v>
      </c>
      <c r="F18" s="107" t="s">
        <v>222</v>
      </c>
      <c r="G18" s="108" t="s">
        <v>223</v>
      </c>
      <c r="H18" s="107" t="s">
        <v>222</v>
      </c>
      <c r="I18" s="108" t="s">
        <v>223</v>
      </c>
      <c r="J18" s="107" t="s">
        <v>222</v>
      </c>
      <c r="K18" s="108" t="s">
        <v>223</v>
      </c>
      <c r="L18" s="107" t="s">
        <v>222</v>
      </c>
      <c r="M18" s="108" t="s">
        <v>223</v>
      </c>
      <c r="N18" s="109" t="s">
        <v>343</v>
      </c>
    </row>
    <row r="19" spans="1:14" ht="45" x14ac:dyDescent="0.25">
      <c r="A19" s="95">
        <v>1</v>
      </c>
      <c r="B19" s="95">
        <v>1</v>
      </c>
      <c r="C19" s="95" t="s">
        <v>41</v>
      </c>
      <c r="D19" s="95" t="s">
        <v>5</v>
      </c>
      <c r="E19" s="96" t="s">
        <v>6</v>
      </c>
      <c r="F19" s="110">
        <v>0.16</v>
      </c>
      <c r="G19" s="110">
        <v>0.18</v>
      </c>
      <c r="H19" s="110">
        <v>0.51</v>
      </c>
      <c r="I19" s="110">
        <v>0.47</v>
      </c>
      <c r="J19" s="110">
        <v>0.32</v>
      </c>
      <c r="K19" s="111">
        <v>0.35</v>
      </c>
      <c r="L19" s="98">
        <v>203273.5</v>
      </c>
      <c r="M19" s="112">
        <v>211377.32</v>
      </c>
      <c r="N19" s="113">
        <f>(M19-L19)/M19</f>
        <v>3.8338171758446019E-2</v>
      </c>
    </row>
    <row r="20" spans="1:14" ht="22.5" x14ac:dyDescent="0.25">
      <c r="A20" s="101">
        <v>2</v>
      </c>
      <c r="B20" s="101">
        <v>1</v>
      </c>
      <c r="C20" s="101" t="s">
        <v>48</v>
      </c>
      <c r="D20" s="101" t="s">
        <v>9</v>
      </c>
      <c r="E20" s="95" t="s">
        <v>10</v>
      </c>
      <c r="F20" s="110">
        <v>0.11</v>
      </c>
      <c r="G20" s="95" t="s">
        <v>226</v>
      </c>
      <c r="H20" s="110">
        <v>0.89</v>
      </c>
      <c r="I20" s="95" t="s">
        <v>226</v>
      </c>
      <c r="J20" s="95" t="s">
        <v>226</v>
      </c>
      <c r="K20" s="95" t="s">
        <v>226</v>
      </c>
      <c r="L20" s="114">
        <v>120107.5</v>
      </c>
      <c r="M20" s="114">
        <v>122020.63</v>
      </c>
      <c r="N20" s="115">
        <f t="shared" ref="N20:N28" si="0">(M20-L20)/M20</f>
        <v>1.5678742193021004E-2</v>
      </c>
    </row>
    <row r="21" spans="1:14" ht="22.5" x14ac:dyDescent="0.25">
      <c r="A21" s="101">
        <v>3</v>
      </c>
      <c r="B21" s="101">
        <v>1</v>
      </c>
      <c r="C21" s="101" t="s">
        <v>53</v>
      </c>
      <c r="D21" s="101" t="s">
        <v>13</v>
      </c>
      <c r="E21" s="95" t="s">
        <v>14</v>
      </c>
      <c r="F21" s="110">
        <v>0.19</v>
      </c>
      <c r="G21" s="95" t="s">
        <v>226</v>
      </c>
      <c r="H21" s="110">
        <v>0.69</v>
      </c>
      <c r="I21" s="95" t="s">
        <v>226</v>
      </c>
      <c r="J21" s="110">
        <v>0.12</v>
      </c>
      <c r="K21" s="95" t="s">
        <v>226</v>
      </c>
      <c r="L21" s="114">
        <v>308720</v>
      </c>
      <c r="M21" s="114">
        <v>310400</v>
      </c>
      <c r="N21" s="115">
        <f t="shared" si="0"/>
        <v>5.4123711340206184E-3</v>
      </c>
    </row>
    <row r="22" spans="1:14" ht="33.75" x14ac:dyDescent="0.25">
      <c r="A22" s="101">
        <v>4</v>
      </c>
      <c r="B22" s="101">
        <v>1</v>
      </c>
      <c r="C22" s="101" t="s">
        <v>58</v>
      </c>
      <c r="D22" s="101" t="s">
        <v>15</v>
      </c>
      <c r="E22" s="96" t="s">
        <v>16</v>
      </c>
      <c r="F22" s="110">
        <v>0.1</v>
      </c>
      <c r="G22" s="110">
        <v>0.1</v>
      </c>
      <c r="H22" s="110">
        <v>0.56999999999999995</v>
      </c>
      <c r="I22" s="110">
        <v>0.57999999999999996</v>
      </c>
      <c r="J22" s="110">
        <v>0.33</v>
      </c>
      <c r="K22" s="110">
        <v>0.31</v>
      </c>
      <c r="L22" s="98" t="s">
        <v>289</v>
      </c>
      <c r="M22" s="112">
        <v>172630.04</v>
      </c>
      <c r="N22" s="113">
        <f t="shared" si="0"/>
        <v>-4.3816012554941143E-2</v>
      </c>
    </row>
    <row r="23" spans="1:14" ht="22.5" x14ac:dyDescent="0.25">
      <c r="A23" s="101">
        <v>5</v>
      </c>
      <c r="B23" s="101">
        <v>1</v>
      </c>
      <c r="C23" s="101" t="s">
        <v>65</v>
      </c>
      <c r="D23" s="101" t="s">
        <v>17</v>
      </c>
      <c r="E23" s="96" t="s">
        <v>18</v>
      </c>
      <c r="F23" s="110">
        <v>0.18</v>
      </c>
      <c r="G23" s="110">
        <v>0.18</v>
      </c>
      <c r="H23" s="110">
        <v>0.71</v>
      </c>
      <c r="I23" s="110">
        <v>0.71</v>
      </c>
      <c r="J23" s="110">
        <v>0.11</v>
      </c>
      <c r="K23" s="110">
        <v>0.11</v>
      </c>
      <c r="L23" s="98">
        <v>308334</v>
      </c>
      <c r="M23" s="112">
        <v>311190</v>
      </c>
      <c r="N23" s="113">
        <f t="shared" si="0"/>
        <v>9.1776728043960285E-3</v>
      </c>
    </row>
    <row r="24" spans="1:14" ht="45" x14ac:dyDescent="0.25">
      <c r="A24" s="101">
        <v>6</v>
      </c>
      <c r="B24" s="101">
        <v>1</v>
      </c>
      <c r="C24" s="101" t="s">
        <v>70</v>
      </c>
      <c r="D24" s="101" t="s">
        <v>19</v>
      </c>
      <c r="E24" s="96" t="s">
        <v>20</v>
      </c>
      <c r="F24" s="110">
        <v>0.21</v>
      </c>
      <c r="G24" s="110">
        <v>0.19</v>
      </c>
      <c r="H24" s="110">
        <v>0.56000000000000005</v>
      </c>
      <c r="I24" s="110">
        <v>0.54</v>
      </c>
      <c r="J24" s="110">
        <v>0.23</v>
      </c>
      <c r="K24" s="110">
        <v>0.27</v>
      </c>
      <c r="L24" s="98">
        <v>429381</v>
      </c>
      <c r="M24" s="112">
        <v>447000</v>
      </c>
      <c r="N24" s="113">
        <f t="shared" si="0"/>
        <v>3.9416107382550337E-2</v>
      </c>
    </row>
    <row r="25" spans="1:14" ht="33.75" x14ac:dyDescent="0.25">
      <c r="A25" s="101">
        <v>7</v>
      </c>
      <c r="B25" s="101">
        <v>2</v>
      </c>
      <c r="C25" s="101" t="s">
        <v>77</v>
      </c>
      <c r="D25" s="101" t="s">
        <v>21</v>
      </c>
      <c r="E25" s="96" t="s">
        <v>22</v>
      </c>
      <c r="F25" s="110">
        <v>0.11</v>
      </c>
      <c r="G25" s="110">
        <v>0.12</v>
      </c>
      <c r="H25" s="110">
        <v>0.82</v>
      </c>
      <c r="I25" s="110">
        <v>0.82</v>
      </c>
      <c r="J25" s="110">
        <v>7.0000000000000007E-2</v>
      </c>
      <c r="K25" s="110">
        <v>0.06</v>
      </c>
      <c r="L25" s="98">
        <v>189359.77</v>
      </c>
      <c r="M25" s="112">
        <v>193230</v>
      </c>
      <c r="N25" s="113">
        <f t="shared" si="0"/>
        <v>2.0029136262485175E-2</v>
      </c>
    </row>
    <row r="26" spans="1:14" ht="45" x14ac:dyDescent="0.25">
      <c r="A26" s="101">
        <v>8</v>
      </c>
      <c r="B26" s="101">
        <v>2</v>
      </c>
      <c r="C26" s="101" t="s">
        <v>83</v>
      </c>
      <c r="D26" s="101" t="s">
        <v>23</v>
      </c>
      <c r="E26" s="96" t="s">
        <v>24</v>
      </c>
      <c r="F26" s="110">
        <v>0.1</v>
      </c>
      <c r="G26" s="110">
        <v>0.1</v>
      </c>
      <c r="H26" s="110">
        <v>0.79</v>
      </c>
      <c r="I26" s="110">
        <v>0.78</v>
      </c>
      <c r="J26" s="110">
        <v>0.12</v>
      </c>
      <c r="K26" s="110">
        <v>0.11</v>
      </c>
      <c r="L26" s="98">
        <v>52508</v>
      </c>
      <c r="M26" s="112">
        <v>52334.79</v>
      </c>
      <c r="N26" s="113">
        <f t="shared" si="0"/>
        <v>-3.309653100738517E-3</v>
      </c>
    </row>
    <row r="27" spans="1:14" ht="33.75" x14ac:dyDescent="0.25">
      <c r="A27" s="101">
        <v>9</v>
      </c>
      <c r="B27" s="101">
        <v>2</v>
      </c>
      <c r="C27" s="101" t="s">
        <v>88</v>
      </c>
      <c r="D27" s="101" t="s">
        <v>25</v>
      </c>
      <c r="E27" s="96" t="s">
        <v>26</v>
      </c>
      <c r="F27" s="110">
        <v>0.18</v>
      </c>
      <c r="G27" s="110">
        <v>0.18</v>
      </c>
      <c r="H27" s="110">
        <v>0.81</v>
      </c>
      <c r="I27" s="110">
        <v>0.8</v>
      </c>
      <c r="J27" s="110">
        <v>0.01</v>
      </c>
      <c r="K27" s="110">
        <v>0.02</v>
      </c>
      <c r="L27" s="98">
        <v>339248</v>
      </c>
      <c r="M27" s="112">
        <v>339543</v>
      </c>
      <c r="N27" s="113">
        <f t="shared" si="0"/>
        <v>8.6881484819301233E-4</v>
      </c>
    </row>
    <row r="28" spans="1:14" ht="33.75" x14ac:dyDescent="0.25">
      <c r="A28" s="104">
        <v>10</v>
      </c>
      <c r="B28" s="104">
        <v>2</v>
      </c>
      <c r="C28" s="104" t="s">
        <v>93</v>
      </c>
      <c r="D28" s="104" t="s">
        <v>27</v>
      </c>
      <c r="E28" s="95" t="s">
        <v>28</v>
      </c>
      <c r="F28" s="110">
        <v>0.17</v>
      </c>
      <c r="G28" s="95" t="s">
        <v>226</v>
      </c>
      <c r="H28" s="110">
        <v>0.68</v>
      </c>
      <c r="I28" s="95" t="s">
        <v>226</v>
      </c>
      <c r="J28" s="110">
        <v>0.15</v>
      </c>
      <c r="K28" s="95" t="s">
        <v>226</v>
      </c>
      <c r="L28" s="114">
        <v>145840</v>
      </c>
      <c r="M28" s="114">
        <v>148922.79999999999</v>
      </c>
      <c r="N28" s="115">
        <f t="shared" si="0"/>
        <v>2.0700658327670367E-2</v>
      </c>
    </row>
    <row r="29" spans="1:14" x14ac:dyDescent="0.25">
      <c r="A29" s="95"/>
      <c r="B29" s="95"/>
      <c r="C29" s="95"/>
      <c r="D29" s="95"/>
      <c r="E29" s="95"/>
      <c r="F29" s="110"/>
      <c r="G29" s="95"/>
      <c r="H29" s="110"/>
      <c r="I29" s="95"/>
      <c r="J29" s="110"/>
      <c r="K29" s="95"/>
      <c r="L29" s="98"/>
      <c r="M29" s="112"/>
    </row>
    <row r="30" spans="1:14" x14ac:dyDescent="0.25">
      <c r="A30" s="95"/>
      <c r="B30" s="95"/>
      <c r="C30" s="95"/>
      <c r="D30" s="95"/>
      <c r="E30" s="95"/>
      <c r="F30" s="110"/>
      <c r="G30" s="95"/>
      <c r="H30" s="110"/>
      <c r="I30" s="95"/>
      <c r="J30" s="110"/>
      <c r="K30" s="95"/>
      <c r="L30" s="98"/>
      <c r="M30" s="112"/>
    </row>
    <row r="31" spans="1:14" x14ac:dyDescent="0.25">
      <c r="E31" s="70"/>
      <c r="F31" s="116" t="s">
        <v>222</v>
      </c>
      <c r="G31" s="117" t="s">
        <v>223</v>
      </c>
    </row>
    <row r="32" spans="1:14" ht="30" x14ac:dyDescent="0.25">
      <c r="E32" s="118" t="s">
        <v>339</v>
      </c>
      <c r="F32" s="70" t="s">
        <v>344</v>
      </c>
      <c r="G32" s="119" t="s">
        <v>345</v>
      </c>
    </row>
    <row r="33" spans="1:15" ht="40.9" customHeight="1" x14ac:dyDescent="0.25">
      <c r="E33" s="120" t="s">
        <v>340</v>
      </c>
      <c r="F33" s="70" t="s">
        <v>346</v>
      </c>
      <c r="G33" s="70" t="s">
        <v>347</v>
      </c>
    </row>
    <row r="34" spans="1:15" x14ac:dyDescent="0.25">
      <c r="E34" s="70" t="s">
        <v>341</v>
      </c>
      <c r="F34" s="70" t="s">
        <v>348</v>
      </c>
      <c r="G34" s="70" t="s">
        <v>349</v>
      </c>
    </row>
    <row r="37" spans="1:15" ht="21" x14ac:dyDescent="0.25">
      <c r="A37" s="93" t="s">
        <v>31</v>
      </c>
      <c r="B37" s="94" t="s">
        <v>1</v>
      </c>
      <c r="C37" s="93" t="s">
        <v>32</v>
      </c>
      <c r="D37" s="94" t="s">
        <v>0</v>
      </c>
      <c r="E37" s="94" t="s">
        <v>2</v>
      </c>
      <c r="F37" s="94" t="s">
        <v>350</v>
      </c>
      <c r="G37" s="121" t="s">
        <v>351</v>
      </c>
      <c r="H37" s="121" t="s">
        <v>352</v>
      </c>
      <c r="I37" s="121" t="s">
        <v>353</v>
      </c>
      <c r="J37" s="121" t="s">
        <v>354</v>
      </c>
      <c r="K37" s="121" t="s">
        <v>355</v>
      </c>
    </row>
    <row r="38" spans="1:15" ht="180" x14ac:dyDescent="0.25">
      <c r="A38" s="95">
        <v>1</v>
      </c>
      <c r="B38" s="95">
        <v>1</v>
      </c>
      <c r="C38" s="95" t="s">
        <v>41</v>
      </c>
      <c r="D38" s="95" t="s">
        <v>5</v>
      </c>
      <c r="E38" s="96" t="s">
        <v>6</v>
      </c>
      <c r="F38" s="95" t="s">
        <v>356</v>
      </c>
      <c r="G38" s="95" t="s">
        <v>357</v>
      </c>
      <c r="H38" s="95"/>
      <c r="I38" s="97" t="s">
        <v>269</v>
      </c>
      <c r="J38" s="122">
        <v>4</v>
      </c>
      <c r="K38" s="122">
        <v>52</v>
      </c>
      <c r="O38" s="123"/>
    </row>
    <row r="39" spans="1:15" ht="45" x14ac:dyDescent="0.25">
      <c r="A39" s="101">
        <v>2</v>
      </c>
      <c r="B39" s="101">
        <v>1</v>
      </c>
      <c r="C39" s="101" t="s">
        <v>48</v>
      </c>
      <c r="D39" s="101" t="s">
        <v>9</v>
      </c>
      <c r="E39" s="95" t="s">
        <v>10</v>
      </c>
      <c r="F39" s="95" t="s">
        <v>358</v>
      </c>
      <c r="G39" s="95" t="s">
        <v>359</v>
      </c>
      <c r="H39" s="100"/>
      <c r="I39" s="97" t="s">
        <v>276</v>
      </c>
      <c r="J39" s="122">
        <v>2</v>
      </c>
      <c r="K39" s="122">
        <v>12</v>
      </c>
    </row>
    <row r="40" spans="1:15" ht="34.5" x14ac:dyDescent="0.25">
      <c r="A40" s="101">
        <v>3</v>
      </c>
      <c r="B40" s="101">
        <v>1</v>
      </c>
      <c r="C40" s="101" t="s">
        <v>53</v>
      </c>
      <c r="D40" s="101" t="s">
        <v>13</v>
      </c>
      <c r="E40" s="95" t="s">
        <v>14</v>
      </c>
      <c r="F40" s="95" t="s">
        <v>358</v>
      </c>
      <c r="G40" s="124" t="s">
        <v>360</v>
      </c>
      <c r="H40" s="100"/>
      <c r="I40" s="97" t="s">
        <v>282</v>
      </c>
      <c r="J40" s="122">
        <v>2</v>
      </c>
      <c r="K40" s="122">
        <v>6</v>
      </c>
    </row>
    <row r="41" spans="1:15" ht="68.25" x14ac:dyDescent="0.25">
      <c r="A41" s="101">
        <v>4</v>
      </c>
      <c r="B41" s="101">
        <v>1</v>
      </c>
      <c r="C41" s="101" t="s">
        <v>58</v>
      </c>
      <c r="D41" s="101" t="s">
        <v>15</v>
      </c>
      <c r="E41" s="96" t="s">
        <v>16</v>
      </c>
      <c r="F41" s="95" t="s">
        <v>361</v>
      </c>
      <c r="G41" s="124" t="s">
        <v>362</v>
      </c>
      <c r="H41" s="100"/>
      <c r="I41" s="97" t="s">
        <v>287</v>
      </c>
      <c r="J41" s="122">
        <v>1</v>
      </c>
      <c r="K41" s="122">
        <v>6</v>
      </c>
    </row>
    <row r="42" spans="1:15" ht="22.5" x14ac:dyDescent="0.25">
      <c r="A42" s="101">
        <v>5</v>
      </c>
      <c r="B42" s="101">
        <v>1</v>
      </c>
      <c r="C42" s="101" t="s">
        <v>65</v>
      </c>
      <c r="D42" s="101" t="s">
        <v>17</v>
      </c>
      <c r="E42" s="96" t="s">
        <v>18</v>
      </c>
      <c r="F42" s="95" t="s">
        <v>358</v>
      </c>
      <c r="G42" s="95" t="s">
        <v>363</v>
      </c>
      <c r="H42" s="95" t="s">
        <v>364</v>
      </c>
      <c r="I42" s="97" t="s">
        <v>295</v>
      </c>
      <c r="J42" s="122">
        <v>2</v>
      </c>
      <c r="K42" s="122">
        <v>8</v>
      </c>
    </row>
    <row r="43" spans="1:15" ht="57" x14ac:dyDescent="0.25">
      <c r="A43" s="101">
        <v>6</v>
      </c>
      <c r="B43" s="101">
        <v>1</v>
      </c>
      <c r="C43" s="101" t="s">
        <v>70</v>
      </c>
      <c r="D43" s="101" t="s">
        <v>19</v>
      </c>
      <c r="E43" s="96" t="s">
        <v>20</v>
      </c>
      <c r="F43" s="124" t="s">
        <v>365</v>
      </c>
      <c r="G43" s="124" t="s">
        <v>366</v>
      </c>
      <c r="H43" s="100"/>
      <c r="I43" s="97" t="s">
        <v>301</v>
      </c>
      <c r="J43" s="122">
        <v>3</v>
      </c>
      <c r="K43" s="122">
        <v>8</v>
      </c>
    </row>
    <row r="44" spans="1:15" ht="79.5" x14ac:dyDescent="0.25">
      <c r="A44" s="101">
        <v>7</v>
      </c>
      <c r="B44" s="101">
        <v>2</v>
      </c>
      <c r="C44" s="101" t="s">
        <v>77</v>
      </c>
      <c r="D44" s="101" t="s">
        <v>21</v>
      </c>
      <c r="E44" s="96" t="s">
        <v>22</v>
      </c>
      <c r="F44" s="95" t="s">
        <v>367</v>
      </c>
      <c r="G44" s="124" t="s">
        <v>368</v>
      </c>
      <c r="H44" s="100"/>
      <c r="I44" s="97" t="s">
        <v>309</v>
      </c>
      <c r="J44" s="122">
        <v>3</v>
      </c>
      <c r="K44" s="122">
        <v>31</v>
      </c>
    </row>
    <row r="45" spans="1:15" ht="45.75" x14ac:dyDescent="0.25">
      <c r="A45" s="101">
        <v>8</v>
      </c>
      <c r="B45" s="101">
        <v>2</v>
      </c>
      <c r="C45" s="101" t="s">
        <v>83</v>
      </c>
      <c r="D45" s="101" t="s">
        <v>23</v>
      </c>
      <c r="E45" s="96" t="s">
        <v>24</v>
      </c>
      <c r="F45" s="95" t="s">
        <v>369</v>
      </c>
      <c r="G45" s="124" t="s">
        <v>370</v>
      </c>
      <c r="H45" s="95" t="s">
        <v>364</v>
      </c>
      <c r="I45" s="97" t="s">
        <v>315</v>
      </c>
      <c r="J45" s="122">
        <v>2</v>
      </c>
      <c r="K45" s="122">
        <v>7</v>
      </c>
    </row>
    <row r="46" spans="1:15" ht="315.75" x14ac:dyDescent="0.25">
      <c r="A46" s="101">
        <v>9</v>
      </c>
      <c r="B46" s="101">
        <v>2</v>
      </c>
      <c r="C46" s="101" t="s">
        <v>88</v>
      </c>
      <c r="D46" s="101" t="s">
        <v>25</v>
      </c>
      <c r="E46" s="96" t="s">
        <v>26</v>
      </c>
      <c r="F46" s="124" t="s">
        <v>371</v>
      </c>
      <c r="G46" s="124" t="s">
        <v>372</v>
      </c>
      <c r="H46" s="100" t="s">
        <v>373</v>
      </c>
      <c r="I46" s="97" t="s">
        <v>322</v>
      </c>
      <c r="J46" s="122">
        <v>3</v>
      </c>
      <c r="K46" s="122">
        <v>22</v>
      </c>
    </row>
    <row r="47" spans="1:15" ht="57" x14ac:dyDescent="0.25">
      <c r="A47" s="104">
        <v>10</v>
      </c>
      <c r="B47" s="104">
        <v>2</v>
      </c>
      <c r="C47" s="104" t="s">
        <v>93</v>
      </c>
      <c r="D47" s="104" t="s">
        <v>27</v>
      </c>
      <c r="E47" s="95" t="s">
        <v>28</v>
      </c>
      <c r="F47" s="124" t="s">
        <v>374</v>
      </c>
      <c r="G47" s="124" t="s">
        <v>375</v>
      </c>
      <c r="H47" s="95" t="s">
        <v>376</v>
      </c>
      <c r="I47" s="97" t="s">
        <v>330</v>
      </c>
      <c r="J47" s="122">
        <v>4</v>
      </c>
      <c r="K47" s="122">
        <v>7</v>
      </c>
    </row>
    <row r="48" spans="1:15" x14ac:dyDescent="0.25">
      <c r="I48" s="125" t="s">
        <v>255</v>
      </c>
      <c r="J48" s="126">
        <f>SUM(J38:J47)</f>
        <v>26</v>
      </c>
      <c r="K48" s="126">
        <f>SUM(K38:K47)</f>
        <v>159</v>
      </c>
    </row>
    <row r="50" spans="1:7" ht="21" x14ac:dyDescent="0.25">
      <c r="A50" s="93" t="s">
        <v>31</v>
      </c>
      <c r="B50" s="94" t="s">
        <v>1</v>
      </c>
      <c r="C50" s="93" t="s">
        <v>32</v>
      </c>
      <c r="D50" s="94" t="s">
        <v>0</v>
      </c>
      <c r="E50" s="94" t="s">
        <v>2</v>
      </c>
      <c r="F50" s="94" t="s">
        <v>267</v>
      </c>
      <c r="G50" s="94" t="s">
        <v>377</v>
      </c>
    </row>
    <row r="51" spans="1:7" ht="45" x14ac:dyDescent="0.25">
      <c r="A51" s="95">
        <v>1</v>
      </c>
      <c r="B51" s="95">
        <v>1</v>
      </c>
      <c r="C51" s="95" t="s">
        <v>41</v>
      </c>
      <c r="D51" s="95" t="s">
        <v>5</v>
      </c>
      <c r="E51" s="96" t="s">
        <v>6</v>
      </c>
      <c r="F51" s="97" t="s">
        <v>272</v>
      </c>
      <c r="G51" s="122">
        <v>2</v>
      </c>
    </row>
    <row r="52" spans="1:7" ht="56.25" x14ac:dyDescent="0.25">
      <c r="A52" s="101">
        <v>2</v>
      </c>
      <c r="B52" s="101">
        <v>1</v>
      </c>
      <c r="C52" s="101" t="s">
        <v>48</v>
      </c>
      <c r="D52" s="101" t="s">
        <v>9</v>
      </c>
      <c r="E52" s="95" t="s">
        <v>10</v>
      </c>
      <c r="F52" s="97" t="s">
        <v>280</v>
      </c>
      <c r="G52" s="122">
        <v>3</v>
      </c>
    </row>
    <row r="53" spans="1:7" ht="56.25" x14ac:dyDescent="0.25">
      <c r="A53" s="101">
        <v>3</v>
      </c>
      <c r="B53" s="101">
        <v>1</v>
      </c>
      <c r="C53" s="101" t="s">
        <v>53</v>
      </c>
      <c r="D53" s="101" t="s">
        <v>13</v>
      </c>
      <c r="E53" s="95" t="s">
        <v>14</v>
      </c>
      <c r="F53" s="97" t="s">
        <v>285</v>
      </c>
      <c r="G53" s="122">
        <v>2</v>
      </c>
    </row>
    <row r="54" spans="1:7" ht="67.5" x14ac:dyDescent="0.25">
      <c r="A54" s="101">
        <v>4</v>
      </c>
      <c r="B54" s="101">
        <v>1</v>
      </c>
      <c r="C54" s="101" t="s">
        <v>58</v>
      </c>
      <c r="D54" s="101" t="s">
        <v>15</v>
      </c>
      <c r="E54" s="96" t="s">
        <v>16</v>
      </c>
      <c r="F54" s="97" t="s">
        <v>378</v>
      </c>
      <c r="G54" s="122">
        <v>4</v>
      </c>
    </row>
    <row r="55" spans="1:7" ht="45" x14ac:dyDescent="0.25">
      <c r="A55" s="101">
        <v>5</v>
      </c>
      <c r="B55" s="101">
        <v>1</v>
      </c>
      <c r="C55" s="101" t="s">
        <v>65</v>
      </c>
      <c r="D55" s="101" t="s">
        <v>17</v>
      </c>
      <c r="E55" s="96" t="s">
        <v>18</v>
      </c>
      <c r="F55" s="97" t="s">
        <v>299</v>
      </c>
      <c r="G55" s="122">
        <v>2</v>
      </c>
    </row>
    <row r="56" spans="1:7" ht="56.25" x14ac:dyDescent="0.25">
      <c r="A56" s="101">
        <v>6</v>
      </c>
      <c r="B56" s="101">
        <v>1</v>
      </c>
      <c r="C56" s="101" t="s">
        <v>70</v>
      </c>
      <c r="D56" s="101" t="s">
        <v>19</v>
      </c>
      <c r="E56" s="96" t="s">
        <v>20</v>
      </c>
      <c r="F56" s="97" t="s">
        <v>305</v>
      </c>
      <c r="G56" s="122">
        <v>4</v>
      </c>
    </row>
    <row r="57" spans="1:7" ht="56.25" x14ac:dyDescent="0.25">
      <c r="A57" s="101">
        <v>7</v>
      </c>
      <c r="B57" s="101">
        <v>2</v>
      </c>
      <c r="C57" s="101" t="s">
        <v>77</v>
      </c>
      <c r="D57" s="101" t="s">
        <v>21</v>
      </c>
      <c r="E57" s="96" t="s">
        <v>22</v>
      </c>
      <c r="F57" s="97" t="s">
        <v>313</v>
      </c>
      <c r="G57" s="122">
        <v>3</v>
      </c>
    </row>
    <row r="58" spans="1:7" ht="45" x14ac:dyDescent="0.25">
      <c r="A58" s="101">
        <v>8</v>
      </c>
      <c r="B58" s="101">
        <v>2</v>
      </c>
      <c r="C58" s="101" t="s">
        <v>83</v>
      </c>
      <c r="D58" s="101" t="s">
        <v>23</v>
      </c>
      <c r="E58" s="96" t="s">
        <v>24</v>
      </c>
      <c r="F58" s="97" t="s">
        <v>319</v>
      </c>
      <c r="G58" s="122">
        <v>2</v>
      </c>
    </row>
    <row r="59" spans="1:7" ht="101.25" x14ac:dyDescent="0.25">
      <c r="A59" s="101">
        <v>9</v>
      </c>
      <c r="B59" s="101">
        <v>2</v>
      </c>
      <c r="C59" s="101" t="s">
        <v>88</v>
      </c>
      <c r="D59" s="101" t="s">
        <v>25</v>
      </c>
      <c r="E59" s="96" t="s">
        <v>26</v>
      </c>
      <c r="F59" s="97" t="s">
        <v>326</v>
      </c>
      <c r="G59" s="122">
        <v>6</v>
      </c>
    </row>
    <row r="60" spans="1:7" ht="90" x14ac:dyDescent="0.25">
      <c r="A60" s="104">
        <v>10</v>
      </c>
      <c r="B60" s="104">
        <v>2</v>
      </c>
      <c r="C60" s="104" t="s">
        <v>93</v>
      </c>
      <c r="D60" s="104" t="s">
        <v>27</v>
      </c>
      <c r="E60" s="95" t="s">
        <v>28</v>
      </c>
      <c r="F60" s="97" t="s">
        <v>333</v>
      </c>
      <c r="G60" s="122">
        <v>6</v>
      </c>
    </row>
    <row r="63" spans="1:7" ht="24" x14ac:dyDescent="0.25">
      <c r="F63" s="64" t="s">
        <v>379</v>
      </c>
      <c r="G63" s="65">
        <f>SUM(G51:G56)</f>
        <v>17</v>
      </c>
    </row>
    <row r="64" spans="1:7" ht="24" x14ac:dyDescent="0.25">
      <c r="F64" s="64" t="s">
        <v>380</v>
      </c>
      <c r="G64" s="65">
        <f>SUM(G57:G60)</f>
        <v>17</v>
      </c>
    </row>
    <row r="68" spans="1:16" ht="21" x14ac:dyDescent="0.25">
      <c r="A68" s="93" t="s">
        <v>31</v>
      </c>
      <c r="B68" s="94" t="s">
        <v>1</v>
      </c>
      <c r="C68" s="93" t="s">
        <v>32</v>
      </c>
      <c r="D68" s="94" t="s">
        <v>0</v>
      </c>
      <c r="E68" s="94" t="s">
        <v>2</v>
      </c>
      <c r="F68" s="127" t="s">
        <v>381</v>
      </c>
      <c r="G68" s="127" t="s">
        <v>382</v>
      </c>
      <c r="H68" s="128" t="s">
        <v>383</v>
      </c>
      <c r="I68" s="128" t="s">
        <v>383</v>
      </c>
      <c r="J68" s="129" t="s">
        <v>384</v>
      </c>
      <c r="K68" s="129" t="s">
        <v>385</v>
      </c>
      <c r="L68" s="130" t="s">
        <v>386</v>
      </c>
      <c r="M68" s="130" t="s">
        <v>386</v>
      </c>
      <c r="N68" s="109" t="s">
        <v>387</v>
      </c>
    </row>
    <row r="69" spans="1:16" ht="45" x14ac:dyDescent="0.25">
      <c r="A69" s="95">
        <v>1</v>
      </c>
      <c r="B69" s="95">
        <v>1</v>
      </c>
      <c r="C69" s="95" t="s">
        <v>41</v>
      </c>
      <c r="D69" s="95" t="s">
        <v>5</v>
      </c>
      <c r="E69" s="96" t="s">
        <v>6</v>
      </c>
      <c r="F69" s="131" t="s">
        <v>388</v>
      </c>
      <c r="G69" s="132" t="s">
        <v>389</v>
      </c>
      <c r="H69" s="133" t="s">
        <v>390</v>
      </c>
      <c r="I69" s="133">
        <v>18</v>
      </c>
      <c r="J69" s="103" t="s">
        <v>391</v>
      </c>
      <c r="K69" s="112" t="s">
        <v>392</v>
      </c>
      <c r="L69" s="133" t="s">
        <v>393</v>
      </c>
      <c r="M69" s="133">
        <v>26</v>
      </c>
      <c r="N69" s="133">
        <f>M69-I69</f>
        <v>8</v>
      </c>
      <c r="O69" s="133"/>
      <c r="P69" s="98"/>
    </row>
    <row r="70" spans="1:16" ht="22.5" x14ac:dyDescent="0.25">
      <c r="A70" s="101">
        <v>2</v>
      </c>
      <c r="B70" s="101">
        <v>1</v>
      </c>
      <c r="C70" s="101" t="s">
        <v>48</v>
      </c>
      <c r="D70" s="101" t="s">
        <v>9</v>
      </c>
      <c r="E70" s="95" t="s">
        <v>10</v>
      </c>
      <c r="F70" s="131" t="s">
        <v>394</v>
      </c>
      <c r="G70" s="132" t="s">
        <v>395</v>
      </c>
      <c r="H70" s="133" t="s">
        <v>396</v>
      </c>
      <c r="I70" s="133">
        <v>24</v>
      </c>
      <c r="J70" s="103" t="s">
        <v>394</v>
      </c>
      <c r="K70" s="112" t="s">
        <v>1460</v>
      </c>
      <c r="L70" s="133" t="s">
        <v>1461</v>
      </c>
      <c r="M70" s="133">
        <v>33.5</v>
      </c>
      <c r="N70" s="133">
        <f t="shared" ref="N70:N78" si="1">M70-I70</f>
        <v>9.5</v>
      </c>
      <c r="O70" s="98"/>
      <c r="P70" s="98"/>
    </row>
    <row r="71" spans="1:16" ht="22.5" x14ac:dyDescent="0.25">
      <c r="A71" s="101">
        <v>3</v>
      </c>
      <c r="B71" s="101">
        <v>1</v>
      </c>
      <c r="C71" s="101" t="s">
        <v>53</v>
      </c>
      <c r="D71" s="101" t="s">
        <v>13</v>
      </c>
      <c r="E71" s="95" t="s">
        <v>14</v>
      </c>
      <c r="F71" s="131" t="s">
        <v>397</v>
      </c>
      <c r="G71" s="132" t="s">
        <v>398</v>
      </c>
      <c r="H71" s="133" t="s">
        <v>399</v>
      </c>
      <c r="I71" s="133">
        <v>36</v>
      </c>
      <c r="J71" s="103" t="s">
        <v>397</v>
      </c>
      <c r="K71" s="112" t="s">
        <v>398</v>
      </c>
      <c r="L71" s="133" t="s">
        <v>399</v>
      </c>
      <c r="M71" s="133">
        <v>36</v>
      </c>
      <c r="N71" s="133">
        <f t="shared" si="1"/>
        <v>0</v>
      </c>
      <c r="O71" s="98"/>
      <c r="P71" s="98"/>
    </row>
    <row r="72" spans="1:16" ht="33.75" x14ac:dyDescent="0.25">
      <c r="A72" s="101">
        <v>4</v>
      </c>
      <c r="B72" s="101">
        <v>1</v>
      </c>
      <c r="C72" s="101" t="s">
        <v>58</v>
      </c>
      <c r="D72" s="101" t="s">
        <v>15</v>
      </c>
      <c r="E72" s="96" t="s">
        <v>16</v>
      </c>
      <c r="F72" s="131" t="s">
        <v>400</v>
      </c>
      <c r="G72" s="132" t="s">
        <v>401</v>
      </c>
      <c r="H72" s="133" t="s">
        <v>390</v>
      </c>
      <c r="I72" s="133">
        <v>18</v>
      </c>
      <c r="J72" s="103" t="s">
        <v>402</v>
      </c>
      <c r="K72" s="112" t="s">
        <v>401</v>
      </c>
      <c r="L72" s="133" t="s">
        <v>403</v>
      </c>
      <c r="M72" s="133">
        <v>15</v>
      </c>
      <c r="N72" s="133">
        <f t="shared" si="1"/>
        <v>-3</v>
      </c>
      <c r="O72" s="98"/>
      <c r="P72" s="98"/>
    </row>
    <row r="73" spans="1:16" ht="22.5" x14ac:dyDescent="0.25">
      <c r="A73" s="101">
        <v>5</v>
      </c>
      <c r="B73" s="101">
        <v>1</v>
      </c>
      <c r="C73" s="101" t="s">
        <v>65</v>
      </c>
      <c r="D73" s="101" t="s">
        <v>17</v>
      </c>
      <c r="E73" s="96" t="s">
        <v>18</v>
      </c>
      <c r="F73" s="131" t="s">
        <v>404</v>
      </c>
      <c r="G73" s="132" t="s">
        <v>405</v>
      </c>
      <c r="H73" s="133" t="s">
        <v>396</v>
      </c>
      <c r="I73" s="133">
        <v>24</v>
      </c>
      <c r="J73" s="103" t="s">
        <v>404</v>
      </c>
      <c r="K73" s="112" t="s">
        <v>405</v>
      </c>
      <c r="L73" s="133" t="s">
        <v>396</v>
      </c>
      <c r="M73" s="133">
        <v>24</v>
      </c>
      <c r="N73" s="133">
        <f t="shared" si="1"/>
        <v>0</v>
      </c>
      <c r="O73" s="98"/>
      <c r="P73" s="98"/>
    </row>
    <row r="74" spans="1:16" ht="45" x14ac:dyDescent="0.25">
      <c r="A74" s="101">
        <v>6</v>
      </c>
      <c r="B74" s="101">
        <v>1</v>
      </c>
      <c r="C74" s="101" t="s">
        <v>70</v>
      </c>
      <c r="D74" s="101" t="s">
        <v>19</v>
      </c>
      <c r="E74" s="96" t="s">
        <v>20</v>
      </c>
      <c r="F74" s="131" t="s">
        <v>406</v>
      </c>
      <c r="G74" s="132" t="s">
        <v>407</v>
      </c>
      <c r="H74" s="133" t="s">
        <v>396</v>
      </c>
      <c r="I74" s="133">
        <v>24</v>
      </c>
      <c r="J74" s="103" t="s">
        <v>406</v>
      </c>
      <c r="K74" s="112" t="s">
        <v>408</v>
      </c>
      <c r="L74" s="133" t="s">
        <v>409</v>
      </c>
      <c r="M74" s="133">
        <v>27</v>
      </c>
      <c r="N74" s="133">
        <f t="shared" si="1"/>
        <v>3</v>
      </c>
      <c r="O74" s="98"/>
      <c r="P74" s="98"/>
    </row>
    <row r="75" spans="1:16" ht="33.75" x14ac:dyDescent="0.25">
      <c r="A75" s="101">
        <v>7</v>
      </c>
      <c r="B75" s="101">
        <v>2</v>
      </c>
      <c r="C75" s="101" t="s">
        <v>77</v>
      </c>
      <c r="D75" s="101" t="s">
        <v>21</v>
      </c>
      <c r="E75" s="96" t="s">
        <v>22</v>
      </c>
      <c r="F75" s="131" t="s">
        <v>397</v>
      </c>
      <c r="G75" s="132" t="s">
        <v>392</v>
      </c>
      <c r="H75" s="133" t="s">
        <v>410</v>
      </c>
      <c r="I75" s="133">
        <v>30</v>
      </c>
      <c r="J75" s="103" t="s">
        <v>397</v>
      </c>
      <c r="K75" s="112" t="s">
        <v>392</v>
      </c>
      <c r="L75" s="133" t="s">
        <v>411</v>
      </c>
      <c r="M75" s="133">
        <v>30</v>
      </c>
      <c r="N75" s="133">
        <f t="shared" si="1"/>
        <v>0</v>
      </c>
      <c r="O75" s="98"/>
      <c r="P75" s="98"/>
    </row>
    <row r="76" spans="1:16" ht="45" x14ac:dyDescent="0.25">
      <c r="A76" s="101">
        <v>8</v>
      </c>
      <c r="B76" s="101">
        <v>2</v>
      </c>
      <c r="C76" s="101" t="s">
        <v>83</v>
      </c>
      <c r="D76" s="101" t="s">
        <v>23</v>
      </c>
      <c r="E76" s="96" t="s">
        <v>24</v>
      </c>
      <c r="F76" s="131" t="s">
        <v>412</v>
      </c>
      <c r="G76" s="132" t="s">
        <v>405</v>
      </c>
      <c r="H76" s="133" t="s">
        <v>396</v>
      </c>
      <c r="I76" s="133">
        <v>24</v>
      </c>
      <c r="J76" s="103" t="s">
        <v>412</v>
      </c>
      <c r="K76" s="112" t="s">
        <v>413</v>
      </c>
      <c r="L76" s="133" t="s">
        <v>414</v>
      </c>
      <c r="M76" s="133">
        <v>14</v>
      </c>
      <c r="N76" s="133">
        <f t="shared" si="1"/>
        <v>-10</v>
      </c>
      <c r="O76" s="98"/>
      <c r="P76" s="98"/>
    </row>
    <row r="77" spans="1:16" ht="33.75" x14ac:dyDescent="0.25">
      <c r="A77" s="101">
        <v>9</v>
      </c>
      <c r="B77" s="101">
        <v>2</v>
      </c>
      <c r="C77" s="101" t="s">
        <v>88</v>
      </c>
      <c r="D77" s="101" t="s">
        <v>25</v>
      </c>
      <c r="E77" s="96" t="s">
        <v>26</v>
      </c>
      <c r="F77" s="131" t="s">
        <v>400</v>
      </c>
      <c r="G77" s="132" t="s">
        <v>407</v>
      </c>
      <c r="H77" s="133" t="s">
        <v>396</v>
      </c>
      <c r="I77" s="133">
        <v>24</v>
      </c>
      <c r="J77" s="103" t="s">
        <v>400</v>
      </c>
      <c r="K77" s="112" t="s">
        <v>408</v>
      </c>
      <c r="L77" s="133" t="s">
        <v>409</v>
      </c>
      <c r="M77" s="133">
        <v>27</v>
      </c>
      <c r="N77" s="133">
        <f t="shared" si="1"/>
        <v>3</v>
      </c>
      <c r="O77" s="98"/>
      <c r="P77" s="98"/>
    </row>
    <row r="78" spans="1:16" ht="33.75" x14ac:dyDescent="0.25">
      <c r="A78" s="104">
        <v>10</v>
      </c>
      <c r="B78" s="104">
        <v>2</v>
      </c>
      <c r="C78" s="104" t="s">
        <v>93</v>
      </c>
      <c r="D78" s="104" t="s">
        <v>27</v>
      </c>
      <c r="E78" s="95" t="s">
        <v>28</v>
      </c>
      <c r="F78" s="132" t="s">
        <v>394</v>
      </c>
      <c r="G78" s="132" t="s">
        <v>415</v>
      </c>
      <c r="H78" s="133" t="s">
        <v>416</v>
      </c>
      <c r="I78" s="133">
        <v>32</v>
      </c>
      <c r="J78" s="112" t="s">
        <v>394</v>
      </c>
      <c r="K78" s="112" t="s">
        <v>415</v>
      </c>
      <c r="L78" s="133" t="s">
        <v>416</v>
      </c>
      <c r="M78" s="133">
        <v>32</v>
      </c>
      <c r="N78" s="133">
        <f t="shared" si="1"/>
        <v>0</v>
      </c>
      <c r="O78" s="98"/>
      <c r="P78" s="98"/>
    </row>
    <row r="79" spans="1:16" x14ac:dyDescent="0.25">
      <c r="L79" s="133"/>
      <c r="M79" s="133"/>
      <c r="N79" s="98"/>
      <c r="O79" s="98"/>
      <c r="P79" s="98"/>
    </row>
    <row r="80" spans="1:16" x14ac:dyDescent="0.25">
      <c r="L80" s="98"/>
      <c r="M80" s="98"/>
      <c r="N80" s="98"/>
      <c r="O80" s="98"/>
      <c r="P80" s="98"/>
    </row>
    <row r="82" spans="1:11" ht="21" customHeight="1" x14ac:dyDescent="0.25">
      <c r="A82" s="69" t="s">
        <v>1437</v>
      </c>
    </row>
    <row r="83" spans="1:11" ht="44.45" customHeight="1" x14ac:dyDescent="0.25">
      <c r="A83" s="93" t="s">
        <v>31</v>
      </c>
      <c r="B83" s="94" t="s">
        <v>1</v>
      </c>
      <c r="C83" s="93" t="s">
        <v>32</v>
      </c>
      <c r="D83" s="94" t="s">
        <v>0</v>
      </c>
      <c r="E83" s="175" t="s">
        <v>2</v>
      </c>
      <c r="F83" s="176" t="s">
        <v>1438</v>
      </c>
      <c r="G83" s="176" t="s">
        <v>263</v>
      </c>
      <c r="H83" s="176" t="s">
        <v>264</v>
      </c>
      <c r="I83" s="176" t="s">
        <v>1439</v>
      </c>
      <c r="J83" s="176" t="s">
        <v>266</v>
      </c>
      <c r="K83" s="176" t="s">
        <v>1440</v>
      </c>
    </row>
    <row r="84" spans="1:11" ht="45" x14ac:dyDescent="0.25">
      <c r="A84" s="95">
        <v>1</v>
      </c>
      <c r="B84" s="95">
        <v>1</v>
      </c>
      <c r="C84" s="95" t="s">
        <v>41</v>
      </c>
      <c r="D84" s="95" t="s">
        <v>5</v>
      </c>
      <c r="E84" s="96" t="s">
        <v>6</v>
      </c>
      <c r="F84" s="177" t="s">
        <v>1441</v>
      </c>
      <c r="G84" s="177" t="s">
        <v>1441</v>
      </c>
      <c r="H84" s="177" t="s">
        <v>1441</v>
      </c>
      <c r="I84" s="177" t="s">
        <v>1441</v>
      </c>
      <c r="J84" s="177" t="s">
        <v>1441</v>
      </c>
      <c r="K84" s="177" t="s">
        <v>1441</v>
      </c>
    </row>
    <row r="85" spans="1:11" ht="22.5" x14ac:dyDescent="0.25">
      <c r="A85" s="101">
        <v>2</v>
      </c>
      <c r="B85" s="101">
        <v>1</v>
      </c>
      <c r="C85" s="101" t="s">
        <v>48</v>
      </c>
      <c r="D85" s="101" t="s">
        <v>9</v>
      </c>
      <c r="E85" s="95" t="s">
        <v>10</v>
      </c>
      <c r="F85" s="177" t="s">
        <v>1442</v>
      </c>
      <c r="G85" s="177" t="s">
        <v>1441</v>
      </c>
      <c r="H85" s="177" t="s">
        <v>1441</v>
      </c>
      <c r="I85" s="177" t="s">
        <v>12</v>
      </c>
      <c r="J85" s="177" t="s">
        <v>1442</v>
      </c>
      <c r="K85" s="177" t="s">
        <v>1441</v>
      </c>
    </row>
    <row r="86" spans="1:11" ht="22.5" x14ac:dyDescent="0.25">
      <c r="A86" s="101">
        <v>3</v>
      </c>
      <c r="B86" s="101">
        <v>1</v>
      </c>
      <c r="C86" s="101" t="s">
        <v>53</v>
      </c>
      <c r="D86" s="101" t="s">
        <v>13</v>
      </c>
      <c r="E86" s="95" t="s">
        <v>14</v>
      </c>
      <c r="F86" s="177" t="s">
        <v>1441</v>
      </c>
      <c r="G86" s="177" t="s">
        <v>1441</v>
      </c>
      <c r="H86" s="177" t="s">
        <v>1441</v>
      </c>
      <c r="I86" s="177" t="s">
        <v>12</v>
      </c>
      <c r="J86" s="177" t="s">
        <v>1441</v>
      </c>
      <c r="K86" s="177" t="s">
        <v>1441</v>
      </c>
    </row>
    <row r="87" spans="1:11" ht="33.75" x14ac:dyDescent="0.25">
      <c r="A87" s="101">
        <v>4</v>
      </c>
      <c r="B87" s="101">
        <v>1</v>
      </c>
      <c r="C87" s="101" t="s">
        <v>58</v>
      </c>
      <c r="D87" s="101" t="s">
        <v>15</v>
      </c>
      <c r="E87" s="96" t="s">
        <v>16</v>
      </c>
      <c r="F87" s="177" t="s">
        <v>1441</v>
      </c>
      <c r="G87" s="177" t="s">
        <v>1441</v>
      </c>
      <c r="H87" s="177" t="s">
        <v>1441</v>
      </c>
      <c r="I87" s="177" t="s">
        <v>1441</v>
      </c>
      <c r="J87" s="177" t="s">
        <v>1441</v>
      </c>
      <c r="K87" s="177" t="s">
        <v>1442</v>
      </c>
    </row>
    <row r="88" spans="1:11" ht="22.5" x14ac:dyDescent="0.25">
      <c r="A88" s="101">
        <v>5</v>
      </c>
      <c r="B88" s="101">
        <v>1</v>
      </c>
      <c r="C88" s="101" t="s">
        <v>65</v>
      </c>
      <c r="D88" s="101" t="s">
        <v>17</v>
      </c>
      <c r="E88" s="96" t="s">
        <v>18</v>
      </c>
      <c r="F88" s="177" t="s">
        <v>1441</v>
      </c>
      <c r="G88" s="177" t="s">
        <v>1441</v>
      </c>
      <c r="H88" s="177" t="s">
        <v>1441</v>
      </c>
      <c r="I88" s="177" t="s">
        <v>1441</v>
      </c>
      <c r="J88" s="177" t="s">
        <v>1441</v>
      </c>
      <c r="K88" s="177" t="s">
        <v>1441</v>
      </c>
    </row>
    <row r="89" spans="1:11" ht="45" x14ac:dyDescent="0.25">
      <c r="A89" s="101">
        <v>6</v>
      </c>
      <c r="B89" s="101">
        <v>1</v>
      </c>
      <c r="C89" s="101" t="s">
        <v>70</v>
      </c>
      <c r="D89" s="101" t="s">
        <v>19</v>
      </c>
      <c r="E89" s="96" t="s">
        <v>20</v>
      </c>
      <c r="F89" s="177" t="s">
        <v>1441</v>
      </c>
      <c r="G89" s="177" t="s">
        <v>1442</v>
      </c>
      <c r="H89" s="177" t="s">
        <v>1441</v>
      </c>
      <c r="I89" s="177" t="s">
        <v>1442</v>
      </c>
      <c r="J89" s="177" t="s">
        <v>1441</v>
      </c>
      <c r="K89" s="177" t="s">
        <v>1441</v>
      </c>
    </row>
    <row r="90" spans="1:11" ht="33.75" x14ac:dyDescent="0.25">
      <c r="A90" s="101">
        <v>7</v>
      </c>
      <c r="B90" s="101">
        <v>2</v>
      </c>
      <c r="C90" s="101" t="s">
        <v>77</v>
      </c>
      <c r="D90" s="101" t="s">
        <v>21</v>
      </c>
      <c r="E90" s="96" t="s">
        <v>22</v>
      </c>
    </row>
    <row r="91" spans="1:11" ht="45" x14ac:dyDescent="0.25">
      <c r="A91" s="101">
        <v>8</v>
      </c>
      <c r="B91" s="101">
        <v>2</v>
      </c>
      <c r="C91" s="101" t="s">
        <v>83</v>
      </c>
      <c r="D91" s="101" t="s">
        <v>23</v>
      </c>
      <c r="E91" s="96" t="s">
        <v>24</v>
      </c>
    </row>
    <row r="92" spans="1:11" ht="33.75" x14ac:dyDescent="0.25">
      <c r="A92" s="101">
        <v>9</v>
      </c>
      <c r="B92" s="101">
        <v>2</v>
      </c>
      <c r="C92" s="101" t="s">
        <v>88</v>
      </c>
      <c r="D92" s="101" t="s">
        <v>25</v>
      </c>
      <c r="E92" s="96" t="s">
        <v>26</v>
      </c>
    </row>
    <row r="93" spans="1:11" ht="33.75" x14ac:dyDescent="0.25">
      <c r="A93" s="104">
        <v>10</v>
      </c>
      <c r="B93" s="104">
        <v>2</v>
      </c>
      <c r="C93" s="104" t="s">
        <v>93</v>
      </c>
      <c r="D93" s="104" t="s">
        <v>27</v>
      </c>
      <c r="E93" s="95" t="s">
        <v>28</v>
      </c>
    </row>
  </sheetData>
  <autoFilter ref="A68:N78" xr:uid="{B8166450-2775-493D-99B0-3379724C7693}"/>
  <mergeCells count="8">
    <mergeCell ref="L17:N17"/>
    <mergeCell ref="J17:K17"/>
    <mergeCell ref="A1:E1"/>
    <mergeCell ref="F1:K1"/>
    <mergeCell ref="F2:K2"/>
    <mergeCell ref="L2:Q2"/>
    <mergeCell ref="F17:G17"/>
    <mergeCell ref="H17:I17"/>
  </mergeCells>
  <conditionalFormatting sqref="F19:F30">
    <cfRule type="colorScale" priority="11">
      <colorScale>
        <cfvo type="min"/>
        <cfvo type="percentile" val="50"/>
        <cfvo type="max"/>
        <color rgb="FFF8696B"/>
        <color rgb="FFFFEB84"/>
        <color rgb="FF63BE7B"/>
      </colorScale>
    </cfRule>
  </conditionalFormatting>
  <conditionalFormatting sqref="G19:G30">
    <cfRule type="colorScale" priority="13">
      <colorScale>
        <cfvo type="min"/>
        <cfvo type="percentile" val="50"/>
        <cfvo type="max"/>
        <color rgb="FFF8696B"/>
        <color rgb="FFFFEB84"/>
        <color rgb="FF63BE7B"/>
      </colorScale>
    </cfRule>
  </conditionalFormatting>
  <conditionalFormatting sqref="G51:G60">
    <cfRule type="colorScale" priority="4">
      <colorScale>
        <cfvo type="min"/>
        <cfvo type="percentile" val="50"/>
        <cfvo type="max"/>
        <color rgb="FFF8696B"/>
        <color rgb="FFFFEB84"/>
        <color rgb="FF63BE7B"/>
      </colorScale>
    </cfRule>
  </conditionalFormatting>
  <conditionalFormatting sqref="H19:H29">
    <cfRule type="colorScale" priority="15">
      <colorScale>
        <cfvo type="min"/>
        <cfvo type="percentile" val="50"/>
        <cfvo type="max"/>
        <color rgb="FFF8696B"/>
        <color rgb="FFFFEB84"/>
        <color rgb="FF63BE7B"/>
      </colorScale>
    </cfRule>
  </conditionalFormatting>
  <conditionalFormatting sqref="I19:I29">
    <cfRule type="colorScale" priority="17">
      <colorScale>
        <cfvo type="min"/>
        <cfvo type="percentile" val="50"/>
        <cfvo type="max"/>
        <color rgb="FFF8696B"/>
        <color rgb="FFFFEB84"/>
        <color rgb="FF63BE7B"/>
      </colorScale>
    </cfRule>
  </conditionalFormatting>
  <conditionalFormatting sqref="I69:I78">
    <cfRule type="colorScale" priority="3">
      <colorScale>
        <cfvo type="min"/>
        <cfvo type="percentile" val="50"/>
        <cfvo type="max"/>
        <color rgb="FFF8696B"/>
        <color rgb="FFFFEB84"/>
        <color rgb="FF63BE7B"/>
      </colorScale>
    </cfRule>
  </conditionalFormatting>
  <conditionalFormatting sqref="J19:J29">
    <cfRule type="colorScale" priority="19">
      <colorScale>
        <cfvo type="min"/>
        <cfvo type="percentile" val="50"/>
        <cfvo type="max"/>
        <color rgb="FFF8696B"/>
        <color rgb="FFFFEB84"/>
        <color rgb="FF63BE7B"/>
      </colorScale>
    </cfRule>
  </conditionalFormatting>
  <conditionalFormatting sqref="K19:K29">
    <cfRule type="colorScale" priority="21">
      <colorScale>
        <cfvo type="min"/>
        <cfvo type="percentile" val="50"/>
        <cfvo type="max"/>
        <color rgb="FFF8696B"/>
        <color rgb="FFFFEB84"/>
        <color rgb="FF63BE7B"/>
      </colorScale>
    </cfRule>
  </conditionalFormatting>
  <conditionalFormatting sqref="M69:M78">
    <cfRule type="colorScale" priority="2">
      <colorScale>
        <cfvo type="min"/>
        <cfvo type="percentile" val="50"/>
        <cfvo type="max"/>
        <color rgb="FFF8696B"/>
        <color rgb="FFFFEB84"/>
        <color rgb="FF63BE7B"/>
      </colorScale>
    </cfRule>
  </conditionalFormatting>
  <conditionalFormatting sqref="N69:N78">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71D32-4B3C-4633-BCE7-E5769AC18C34}">
  <dimension ref="A1:O304"/>
  <sheetViews>
    <sheetView zoomScale="80" zoomScaleNormal="80" workbookViewId="0">
      <selection activeCell="E99" sqref="E99"/>
    </sheetView>
  </sheetViews>
  <sheetFormatPr defaultColWidth="8.85546875" defaultRowHeight="15" x14ac:dyDescent="0.25"/>
  <cols>
    <col min="1" max="1" width="5.7109375" style="69" customWidth="1"/>
    <col min="2" max="2" width="4.42578125" style="69" customWidth="1"/>
    <col min="3" max="3" width="80.85546875" style="69" customWidth="1"/>
    <col min="4" max="4" width="12.5703125" style="69" customWidth="1"/>
    <col min="5" max="5" width="12.28515625" style="69" customWidth="1"/>
    <col min="6" max="6" width="8.85546875" style="69"/>
    <col min="7" max="7" width="95.7109375" style="69" customWidth="1"/>
    <col min="8" max="8" width="15" style="69" customWidth="1"/>
    <col min="9" max="16384" width="8.85546875" style="69"/>
  </cols>
  <sheetData>
    <row r="1" spans="1:9" ht="42.75" x14ac:dyDescent="0.25">
      <c r="C1" s="86" t="s">
        <v>417</v>
      </c>
      <c r="D1" s="86" t="s">
        <v>418</v>
      </c>
      <c r="E1" s="86" t="s">
        <v>419</v>
      </c>
    </row>
    <row r="2" spans="1:9" ht="15.75" x14ac:dyDescent="0.25">
      <c r="C2" s="60">
        <v>2318960</v>
      </c>
      <c r="D2" s="63">
        <v>1550010</v>
      </c>
      <c r="E2" s="63">
        <v>726960</v>
      </c>
    </row>
    <row r="3" spans="1:9" x14ac:dyDescent="0.25">
      <c r="C3" s="70"/>
      <c r="D3" s="61">
        <f>D2/C2</f>
        <v>0.66840738951943979</v>
      </c>
      <c r="E3" s="62">
        <f>E2/C2</f>
        <v>0.31348535550419154</v>
      </c>
    </row>
    <row r="7" spans="1:9" ht="15.75" thickBot="1" x14ac:dyDescent="0.3">
      <c r="A7" s="71" t="s">
        <v>6</v>
      </c>
    </row>
    <row r="8" spans="1:9" ht="15.75" x14ac:dyDescent="0.25">
      <c r="A8" s="246" t="s">
        <v>420</v>
      </c>
      <c r="B8" s="246"/>
      <c r="C8" s="245" t="s">
        <v>421</v>
      </c>
      <c r="D8" s="245" t="s">
        <v>422</v>
      </c>
      <c r="E8" s="245"/>
      <c r="F8" s="247" t="s">
        <v>423</v>
      </c>
      <c r="G8" s="250" t="s">
        <v>424</v>
      </c>
      <c r="H8" s="249" t="s">
        <v>422</v>
      </c>
      <c r="I8" s="249"/>
    </row>
    <row r="9" spans="1:9" ht="16.5" thickBot="1" x14ac:dyDescent="0.3">
      <c r="A9" s="246"/>
      <c r="B9" s="246"/>
      <c r="C9" s="245"/>
      <c r="D9" s="72" t="s">
        <v>425</v>
      </c>
      <c r="E9" s="72" t="s">
        <v>426</v>
      </c>
      <c r="F9" s="248"/>
      <c r="G9" s="251"/>
      <c r="H9" s="73" t="s">
        <v>425</v>
      </c>
      <c r="I9" s="73" t="s">
        <v>426</v>
      </c>
    </row>
    <row r="10" spans="1:9" ht="15.75" x14ac:dyDescent="0.25">
      <c r="A10" s="243" t="s">
        <v>427</v>
      </c>
      <c r="B10" s="244"/>
      <c r="C10" s="76" t="s">
        <v>339</v>
      </c>
      <c r="D10" s="77" t="s">
        <v>428</v>
      </c>
      <c r="E10" s="78">
        <f t="shared" ref="E10:E41" si="0">D10/$D$81</f>
        <v>0.16470420394197965</v>
      </c>
      <c r="F10" s="57" t="s">
        <v>427</v>
      </c>
      <c r="G10" s="79" t="s">
        <v>339</v>
      </c>
      <c r="H10" s="80">
        <v>36261.69</v>
      </c>
      <c r="I10" s="56">
        <f t="shared" ref="I10:I41" si="1">H10/$H$81</f>
        <v>0.17635424483024312</v>
      </c>
    </row>
    <row r="11" spans="1:9" ht="15.75" x14ac:dyDescent="0.25">
      <c r="A11" s="243" t="s">
        <v>429</v>
      </c>
      <c r="B11" s="244"/>
      <c r="C11" s="76" t="s">
        <v>430</v>
      </c>
      <c r="D11" s="77" t="s">
        <v>431</v>
      </c>
      <c r="E11" s="78">
        <f t="shared" si="0"/>
        <v>5.9033764853756145E-2</v>
      </c>
      <c r="F11" s="57" t="s">
        <v>429</v>
      </c>
      <c r="G11" s="79" t="s">
        <v>432</v>
      </c>
      <c r="H11" s="80">
        <v>12997.92</v>
      </c>
      <c r="I11" s="56">
        <f t="shared" si="1"/>
        <v>6.3213776466676364E-2</v>
      </c>
    </row>
    <row r="12" spans="1:9" ht="15.75" x14ac:dyDescent="0.25">
      <c r="A12" s="243" t="s">
        <v>433</v>
      </c>
      <c r="B12" s="244"/>
      <c r="C12" s="76" t="s">
        <v>434</v>
      </c>
      <c r="D12" s="77" t="s">
        <v>435</v>
      </c>
      <c r="E12" s="78">
        <f t="shared" si="0"/>
        <v>5.3130388368380535E-2</v>
      </c>
      <c r="F12" s="57" t="s">
        <v>433</v>
      </c>
      <c r="G12" s="79" t="s">
        <v>436</v>
      </c>
      <c r="H12" s="80">
        <v>11696.61</v>
      </c>
      <c r="I12" s="56">
        <f t="shared" si="1"/>
        <v>5.6885016214739854E-2</v>
      </c>
    </row>
    <row r="13" spans="1:9" ht="15.75" x14ac:dyDescent="0.25">
      <c r="A13" s="243" t="s">
        <v>437</v>
      </c>
      <c r="B13" s="244"/>
      <c r="C13" s="76" t="s">
        <v>438</v>
      </c>
      <c r="D13" s="77" t="s">
        <v>439</v>
      </c>
      <c r="E13" s="78">
        <f t="shared" si="0"/>
        <v>4.2504310694704422E-2</v>
      </c>
      <c r="F13" s="57" t="s">
        <v>437</v>
      </c>
      <c r="G13" s="79" t="s">
        <v>440</v>
      </c>
      <c r="H13" s="80">
        <v>9357.16</v>
      </c>
      <c r="I13" s="56">
        <f t="shared" si="1"/>
        <v>4.5507390459621648E-2</v>
      </c>
    </row>
    <row r="14" spans="1:9" ht="15.75" x14ac:dyDescent="0.25">
      <c r="A14" s="243" t="s">
        <v>441</v>
      </c>
      <c r="B14" s="244"/>
      <c r="C14" s="76" t="s">
        <v>442</v>
      </c>
      <c r="D14" s="77" t="s">
        <v>443</v>
      </c>
      <c r="E14" s="78">
        <f t="shared" si="0"/>
        <v>1.0035740025138545E-2</v>
      </c>
      <c r="F14" s="57" t="s">
        <v>441</v>
      </c>
      <c r="G14" s="79" t="s">
        <v>442</v>
      </c>
      <c r="H14" s="80">
        <v>2210</v>
      </c>
      <c r="I14" s="56">
        <f t="shared" si="1"/>
        <v>1.0748061689205255E-2</v>
      </c>
    </row>
    <row r="15" spans="1:9" ht="15.75" x14ac:dyDescent="0.25">
      <c r="A15" s="243" t="s">
        <v>444</v>
      </c>
      <c r="B15" s="244"/>
      <c r="C15" s="76" t="s">
        <v>340</v>
      </c>
      <c r="D15" s="77" t="s">
        <v>445</v>
      </c>
      <c r="E15" s="78">
        <f t="shared" si="0"/>
        <v>0.5135937542276785</v>
      </c>
      <c r="F15" s="57" t="s">
        <v>444</v>
      </c>
      <c r="G15" s="79" t="s">
        <v>340</v>
      </c>
      <c r="H15" s="80">
        <v>97112.57</v>
      </c>
      <c r="I15" s="56">
        <f t="shared" si="1"/>
        <v>0.47229497427930478</v>
      </c>
    </row>
    <row r="16" spans="1:9" ht="31.5" x14ac:dyDescent="0.25">
      <c r="A16" s="243" t="s">
        <v>446</v>
      </c>
      <c r="B16" s="244"/>
      <c r="C16" s="76" t="s">
        <v>447</v>
      </c>
      <c r="D16" s="77" t="s">
        <v>448</v>
      </c>
      <c r="E16" s="78">
        <f t="shared" si="0"/>
        <v>7.8711686471674858E-3</v>
      </c>
      <c r="F16" s="57" t="s">
        <v>446</v>
      </c>
      <c r="G16" s="79" t="s">
        <v>447</v>
      </c>
      <c r="H16" s="80">
        <v>1600</v>
      </c>
      <c r="I16" s="56">
        <f t="shared" si="1"/>
        <v>7.7814021279314066E-3</v>
      </c>
    </row>
    <row r="17" spans="1:9" ht="31.5" x14ac:dyDescent="0.25">
      <c r="A17" s="243" t="s">
        <v>449</v>
      </c>
      <c r="B17" s="244"/>
      <c r="C17" s="76" t="s">
        <v>450</v>
      </c>
      <c r="D17" s="77" t="s">
        <v>448</v>
      </c>
      <c r="E17" s="78">
        <f t="shared" si="0"/>
        <v>7.8711686471674858E-3</v>
      </c>
      <c r="F17" s="57" t="s">
        <v>449</v>
      </c>
      <c r="G17" s="79" t="s">
        <v>450</v>
      </c>
      <c r="H17" s="80">
        <v>1600</v>
      </c>
      <c r="I17" s="56">
        <f t="shared" si="1"/>
        <v>7.7814021279314066E-3</v>
      </c>
    </row>
    <row r="18" spans="1:9" ht="31.5" x14ac:dyDescent="0.25">
      <c r="A18" s="243" t="s">
        <v>451</v>
      </c>
      <c r="B18" s="244"/>
      <c r="C18" s="76" t="s">
        <v>452</v>
      </c>
      <c r="D18" s="77" t="s">
        <v>448</v>
      </c>
      <c r="E18" s="78">
        <f t="shared" si="0"/>
        <v>7.8711686471674858E-3</v>
      </c>
      <c r="F18" s="57" t="s">
        <v>451</v>
      </c>
      <c r="G18" s="79" t="s">
        <v>452</v>
      </c>
      <c r="H18" s="80">
        <v>1600</v>
      </c>
      <c r="I18" s="56">
        <f t="shared" si="1"/>
        <v>7.7814021279314066E-3</v>
      </c>
    </row>
    <row r="19" spans="1:9" ht="31.5" x14ac:dyDescent="0.25">
      <c r="A19" s="243" t="s">
        <v>453</v>
      </c>
      <c r="B19" s="244"/>
      <c r="C19" s="76" t="s">
        <v>454</v>
      </c>
      <c r="D19" s="77" t="s">
        <v>448</v>
      </c>
      <c r="E19" s="78">
        <f t="shared" si="0"/>
        <v>7.8711686471674858E-3</v>
      </c>
      <c r="F19" s="57" t="s">
        <v>453</v>
      </c>
      <c r="G19" s="79" t="s">
        <v>454</v>
      </c>
      <c r="H19" s="80">
        <v>1200</v>
      </c>
      <c r="I19" s="56">
        <f t="shared" si="1"/>
        <v>5.8360515959485545E-3</v>
      </c>
    </row>
    <row r="20" spans="1:9" ht="31.5" x14ac:dyDescent="0.25">
      <c r="A20" s="243" t="s">
        <v>455</v>
      </c>
      <c r="B20" s="244"/>
      <c r="C20" s="76" t="s">
        <v>456</v>
      </c>
      <c r="D20" s="77" t="s">
        <v>448</v>
      </c>
      <c r="E20" s="78">
        <f t="shared" si="0"/>
        <v>7.8711686471674858E-3</v>
      </c>
      <c r="F20" s="57" t="s">
        <v>455</v>
      </c>
      <c r="G20" s="79" t="s">
        <v>456</v>
      </c>
      <c r="H20" s="80">
        <v>1400</v>
      </c>
      <c r="I20" s="56">
        <f t="shared" si="1"/>
        <v>6.8087268619399805E-3</v>
      </c>
    </row>
    <row r="21" spans="1:9" ht="31.5" x14ac:dyDescent="0.25">
      <c r="A21" s="243" t="s">
        <v>457</v>
      </c>
      <c r="B21" s="244"/>
      <c r="C21" s="76" t="s">
        <v>458</v>
      </c>
      <c r="D21" s="77" t="s">
        <v>448</v>
      </c>
      <c r="E21" s="78">
        <f t="shared" si="0"/>
        <v>7.8711686471674858E-3</v>
      </c>
      <c r="F21" s="57" t="s">
        <v>457</v>
      </c>
      <c r="G21" s="79" t="s">
        <v>458</v>
      </c>
      <c r="H21" s="80">
        <v>1000</v>
      </c>
      <c r="I21" s="56">
        <f t="shared" si="1"/>
        <v>4.8633763299571284E-3</v>
      </c>
    </row>
    <row r="22" spans="1:9" ht="31.5" x14ac:dyDescent="0.25">
      <c r="A22" s="243" t="s">
        <v>459</v>
      </c>
      <c r="B22" s="244"/>
      <c r="C22" s="76" t="s">
        <v>460</v>
      </c>
      <c r="D22" s="77" t="s">
        <v>448</v>
      </c>
      <c r="E22" s="78">
        <f t="shared" si="0"/>
        <v>7.8711686471674858E-3</v>
      </c>
      <c r="F22" s="57" t="s">
        <v>459</v>
      </c>
      <c r="G22" s="79" t="s">
        <v>460</v>
      </c>
      <c r="H22" s="80">
        <v>1600</v>
      </c>
      <c r="I22" s="56">
        <f t="shared" si="1"/>
        <v>7.7814021279314066E-3</v>
      </c>
    </row>
    <row r="23" spans="1:9" ht="31.5" x14ac:dyDescent="0.25">
      <c r="A23" s="243" t="s">
        <v>461</v>
      </c>
      <c r="B23" s="244"/>
      <c r="C23" s="76" t="s">
        <v>462</v>
      </c>
      <c r="D23" s="77" t="s">
        <v>463</v>
      </c>
      <c r="E23" s="78">
        <f t="shared" si="0"/>
        <v>1.4758441213439036E-2</v>
      </c>
      <c r="F23" s="57" t="s">
        <v>461</v>
      </c>
      <c r="G23" s="79" t="s">
        <v>462</v>
      </c>
      <c r="H23" s="80">
        <v>3000</v>
      </c>
      <c r="I23" s="56">
        <f t="shared" si="1"/>
        <v>1.4590128989871387E-2</v>
      </c>
    </row>
    <row r="24" spans="1:9" ht="31.5" x14ac:dyDescent="0.25">
      <c r="A24" s="243" t="s">
        <v>464</v>
      </c>
      <c r="B24" s="244"/>
      <c r="C24" s="76" t="s">
        <v>465</v>
      </c>
      <c r="D24" s="77" t="s">
        <v>463</v>
      </c>
      <c r="E24" s="78">
        <f t="shared" si="0"/>
        <v>1.4758441213439036E-2</v>
      </c>
      <c r="F24" s="57" t="s">
        <v>464</v>
      </c>
      <c r="G24" s="79" t="s">
        <v>465</v>
      </c>
      <c r="H24" s="80">
        <v>3000</v>
      </c>
      <c r="I24" s="56">
        <f t="shared" si="1"/>
        <v>1.4590128989871387E-2</v>
      </c>
    </row>
    <row r="25" spans="1:9" ht="31.5" x14ac:dyDescent="0.25">
      <c r="A25" s="243" t="s">
        <v>466</v>
      </c>
      <c r="B25" s="244"/>
      <c r="C25" s="76" t="s">
        <v>467</v>
      </c>
      <c r="D25" s="77" t="s">
        <v>463</v>
      </c>
      <c r="E25" s="78">
        <f t="shared" si="0"/>
        <v>1.4758441213439036E-2</v>
      </c>
      <c r="F25" s="57" t="s">
        <v>466</v>
      </c>
      <c r="G25" s="79" t="s">
        <v>467</v>
      </c>
      <c r="H25" s="80">
        <v>3000</v>
      </c>
      <c r="I25" s="56">
        <f t="shared" si="1"/>
        <v>1.4590128989871387E-2</v>
      </c>
    </row>
    <row r="26" spans="1:9" ht="31.5" x14ac:dyDescent="0.25">
      <c r="A26" s="243" t="s">
        <v>468</v>
      </c>
      <c r="B26" s="244"/>
      <c r="C26" s="76" t="s">
        <v>469</v>
      </c>
      <c r="D26" s="77" t="s">
        <v>463</v>
      </c>
      <c r="E26" s="78">
        <f t="shared" si="0"/>
        <v>1.4758441213439036E-2</v>
      </c>
      <c r="F26" s="57" t="s">
        <v>468</v>
      </c>
      <c r="G26" s="79" t="s">
        <v>469</v>
      </c>
      <c r="H26" s="80">
        <v>2000</v>
      </c>
      <c r="I26" s="56">
        <f t="shared" si="1"/>
        <v>9.7267526599142569E-3</v>
      </c>
    </row>
    <row r="27" spans="1:9" ht="31.5" x14ac:dyDescent="0.25">
      <c r="A27" s="243" t="s">
        <v>470</v>
      </c>
      <c r="B27" s="244"/>
      <c r="C27" s="76" t="s">
        <v>471</v>
      </c>
      <c r="D27" s="77" t="s">
        <v>463</v>
      </c>
      <c r="E27" s="78">
        <f t="shared" si="0"/>
        <v>1.4758441213439036E-2</v>
      </c>
      <c r="F27" s="57" t="s">
        <v>470</v>
      </c>
      <c r="G27" s="79" t="s">
        <v>471</v>
      </c>
      <c r="H27" s="80">
        <v>3000</v>
      </c>
      <c r="I27" s="56">
        <f t="shared" si="1"/>
        <v>1.4590128989871387E-2</v>
      </c>
    </row>
    <row r="28" spans="1:9" ht="31.5" x14ac:dyDescent="0.25">
      <c r="A28" s="243" t="s">
        <v>472</v>
      </c>
      <c r="B28" s="244"/>
      <c r="C28" s="76" t="s">
        <v>473</v>
      </c>
      <c r="D28" s="77" t="s">
        <v>463</v>
      </c>
      <c r="E28" s="78">
        <f t="shared" si="0"/>
        <v>1.4758441213439036E-2</v>
      </c>
      <c r="F28" s="57" t="s">
        <v>472</v>
      </c>
      <c r="G28" s="79" t="s">
        <v>473</v>
      </c>
      <c r="H28" s="80">
        <v>3000</v>
      </c>
      <c r="I28" s="56">
        <f t="shared" si="1"/>
        <v>1.4590128989871387E-2</v>
      </c>
    </row>
    <row r="29" spans="1:9" ht="31.5" x14ac:dyDescent="0.25">
      <c r="A29" s="243" t="s">
        <v>474</v>
      </c>
      <c r="B29" s="244"/>
      <c r="C29" s="76" t="s">
        <v>475</v>
      </c>
      <c r="D29" s="77" t="s">
        <v>463</v>
      </c>
      <c r="E29" s="78">
        <f t="shared" si="0"/>
        <v>1.4758441213439036E-2</v>
      </c>
      <c r="F29" s="57" t="s">
        <v>474</v>
      </c>
      <c r="G29" s="79" t="s">
        <v>475</v>
      </c>
      <c r="H29" s="80">
        <v>3000</v>
      </c>
      <c r="I29" s="56">
        <f t="shared" si="1"/>
        <v>1.4590128989871387E-2</v>
      </c>
    </row>
    <row r="30" spans="1:9" ht="31.5" x14ac:dyDescent="0.25">
      <c r="A30" s="243" t="s">
        <v>476</v>
      </c>
      <c r="B30" s="244"/>
      <c r="C30" s="76" t="s">
        <v>477</v>
      </c>
      <c r="D30" s="77" t="s">
        <v>463</v>
      </c>
      <c r="E30" s="78">
        <f t="shared" si="0"/>
        <v>1.4758441213439036E-2</v>
      </c>
      <c r="F30" s="57" t="s">
        <v>476</v>
      </c>
      <c r="G30" s="79" t="s">
        <v>477</v>
      </c>
      <c r="H30" s="80">
        <v>3000</v>
      </c>
      <c r="I30" s="56">
        <f t="shared" si="1"/>
        <v>1.4590128989871387E-2</v>
      </c>
    </row>
    <row r="31" spans="1:9" ht="31.5" x14ac:dyDescent="0.25">
      <c r="A31" s="243" t="s">
        <v>478</v>
      </c>
      <c r="B31" s="244"/>
      <c r="C31" s="76" t="s">
        <v>479</v>
      </c>
      <c r="D31" s="77" t="s">
        <v>463</v>
      </c>
      <c r="E31" s="78">
        <f t="shared" si="0"/>
        <v>1.4758441213439036E-2</v>
      </c>
      <c r="F31" s="57" t="s">
        <v>478</v>
      </c>
      <c r="G31" s="79" t="s">
        <v>479</v>
      </c>
      <c r="H31" s="80">
        <v>3000</v>
      </c>
      <c r="I31" s="56">
        <f t="shared" si="1"/>
        <v>1.4590128989871387E-2</v>
      </c>
    </row>
    <row r="32" spans="1:9" ht="31.5" x14ac:dyDescent="0.25">
      <c r="A32" s="243" t="s">
        <v>480</v>
      </c>
      <c r="B32" s="244"/>
      <c r="C32" s="76" t="s">
        <v>481</v>
      </c>
      <c r="D32" s="77" t="s">
        <v>482</v>
      </c>
      <c r="E32" s="78">
        <f t="shared" si="0"/>
        <v>1.4758441213439037E-3</v>
      </c>
      <c r="F32" s="57" t="s">
        <v>480</v>
      </c>
      <c r="G32" s="79" t="s">
        <v>483</v>
      </c>
      <c r="H32" s="80">
        <v>800</v>
      </c>
      <c r="I32" s="56">
        <f t="shared" si="1"/>
        <v>3.8907010639657033E-3</v>
      </c>
    </row>
    <row r="33" spans="1:9" ht="15.75" x14ac:dyDescent="0.25">
      <c r="A33" s="243" t="s">
        <v>484</v>
      </c>
      <c r="B33" s="244"/>
      <c r="C33" s="76" t="s">
        <v>485</v>
      </c>
      <c r="D33" s="77" t="s">
        <v>486</v>
      </c>
      <c r="E33" s="78">
        <f t="shared" si="0"/>
        <v>5.9033764853756148E-3</v>
      </c>
      <c r="F33" s="57" t="s">
        <v>484</v>
      </c>
      <c r="G33" s="79" t="s">
        <v>485</v>
      </c>
      <c r="H33" s="80">
        <v>1200</v>
      </c>
      <c r="I33" s="56">
        <f t="shared" si="1"/>
        <v>5.8360515959485545E-3</v>
      </c>
    </row>
    <row r="34" spans="1:9" ht="31.5" x14ac:dyDescent="0.25">
      <c r="A34" s="243" t="s">
        <v>487</v>
      </c>
      <c r="B34" s="244"/>
      <c r="C34" s="76" t="s">
        <v>488</v>
      </c>
      <c r="D34" s="77" t="s">
        <v>489</v>
      </c>
      <c r="E34" s="78">
        <f t="shared" si="0"/>
        <v>7.3792206067195181E-3</v>
      </c>
      <c r="F34" s="57" t="s">
        <v>487</v>
      </c>
      <c r="G34" s="79" t="s">
        <v>488</v>
      </c>
      <c r="H34" s="80">
        <v>1500</v>
      </c>
      <c r="I34" s="56">
        <f t="shared" si="1"/>
        <v>7.2950644949356935E-3</v>
      </c>
    </row>
    <row r="35" spans="1:9" ht="31.5" x14ac:dyDescent="0.25">
      <c r="A35" s="243" t="s">
        <v>490</v>
      </c>
      <c r="B35" s="244"/>
      <c r="C35" s="76" t="s">
        <v>491</v>
      </c>
      <c r="D35" s="77" t="s">
        <v>489</v>
      </c>
      <c r="E35" s="78">
        <f t="shared" si="0"/>
        <v>7.3792206067195181E-3</v>
      </c>
      <c r="F35" s="57" t="s">
        <v>490</v>
      </c>
      <c r="G35" s="79" t="s">
        <v>491</v>
      </c>
      <c r="H35" s="80">
        <v>1500</v>
      </c>
      <c r="I35" s="56">
        <f t="shared" si="1"/>
        <v>7.2950644949356935E-3</v>
      </c>
    </row>
    <row r="36" spans="1:9" ht="31.5" x14ac:dyDescent="0.25">
      <c r="A36" s="243" t="s">
        <v>492</v>
      </c>
      <c r="B36" s="244"/>
      <c r="C36" s="76" t="s">
        <v>493</v>
      </c>
      <c r="D36" s="77" t="s">
        <v>494</v>
      </c>
      <c r="E36" s="78">
        <f t="shared" si="0"/>
        <v>4.9194804044796784E-3</v>
      </c>
      <c r="F36" s="57" t="s">
        <v>492</v>
      </c>
      <c r="G36" s="79" t="s">
        <v>493</v>
      </c>
      <c r="H36" s="80">
        <v>1000</v>
      </c>
      <c r="I36" s="56">
        <f t="shared" si="1"/>
        <v>4.8633763299571284E-3</v>
      </c>
    </row>
    <row r="37" spans="1:9" ht="31.5" x14ac:dyDescent="0.25">
      <c r="A37" s="243" t="s">
        <v>495</v>
      </c>
      <c r="B37" s="244"/>
      <c r="C37" s="76" t="s">
        <v>496</v>
      </c>
      <c r="D37" s="77" t="s">
        <v>494</v>
      </c>
      <c r="E37" s="78">
        <f t="shared" si="0"/>
        <v>4.9194804044796784E-3</v>
      </c>
      <c r="F37" s="57" t="s">
        <v>495</v>
      </c>
      <c r="G37" s="79" t="s">
        <v>496</v>
      </c>
      <c r="H37" s="80">
        <v>1000</v>
      </c>
      <c r="I37" s="56">
        <f t="shared" si="1"/>
        <v>4.8633763299571284E-3</v>
      </c>
    </row>
    <row r="38" spans="1:9" ht="31.5" x14ac:dyDescent="0.25">
      <c r="A38" s="243" t="s">
        <v>497</v>
      </c>
      <c r="B38" s="244"/>
      <c r="C38" s="76" t="s">
        <v>498</v>
      </c>
      <c r="D38" s="77" t="s">
        <v>494</v>
      </c>
      <c r="E38" s="78">
        <f t="shared" si="0"/>
        <v>4.9194804044796784E-3</v>
      </c>
      <c r="F38" s="57" t="s">
        <v>497</v>
      </c>
      <c r="G38" s="79" t="s">
        <v>498</v>
      </c>
      <c r="H38" s="80">
        <v>1000</v>
      </c>
      <c r="I38" s="56">
        <f t="shared" si="1"/>
        <v>4.8633763299571284E-3</v>
      </c>
    </row>
    <row r="39" spans="1:9" ht="31.5" x14ac:dyDescent="0.25">
      <c r="A39" s="243" t="s">
        <v>499</v>
      </c>
      <c r="B39" s="244"/>
      <c r="C39" s="76" t="s">
        <v>500</v>
      </c>
      <c r="D39" s="77" t="s">
        <v>494</v>
      </c>
      <c r="E39" s="78">
        <f t="shared" si="0"/>
        <v>4.9194804044796784E-3</v>
      </c>
      <c r="F39" s="57" t="s">
        <v>499</v>
      </c>
      <c r="G39" s="79" t="s">
        <v>500</v>
      </c>
      <c r="H39" s="80">
        <v>600</v>
      </c>
      <c r="I39" s="56">
        <f t="shared" si="1"/>
        <v>2.9180257979742772E-3</v>
      </c>
    </row>
    <row r="40" spans="1:9" ht="31.5" x14ac:dyDescent="0.25">
      <c r="A40" s="243" t="s">
        <v>501</v>
      </c>
      <c r="B40" s="244"/>
      <c r="C40" s="76" t="s">
        <v>502</v>
      </c>
      <c r="D40" s="77" t="s">
        <v>494</v>
      </c>
      <c r="E40" s="78">
        <f t="shared" si="0"/>
        <v>4.9194804044796784E-3</v>
      </c>
      <c r="F40" s="57" t="s">
        <v>501</v>
      </c>
      <c r="G40" s="79" t="s">
        <v>502</v>
      </c>
      <c r="H40" s="80">
        <v>1000</v>
      </c>
      <c r="I40" s="56">
        <f t="shared" si="1"/>
        <v>4.8633763299571284E-3</v>
      </c>
    </row>
    <row r="41" spans="1:9" ht="31.5" x14ac:dyDescent="0.25">
      <c r="A41" s="243" t="s">
        <v>503</v>
      </c>
      <c r="B41" s="244"/>
      <c r="C41" s="76" t="s">
        <v>504</v>
      </c>
      <c r="D41" s="77" t="s">
        <v>494</v>
      </c>
      <c r="E41" s="78">
        <f t="shared" si="0"/>
        <v>4.9194804044796784E-3</v>
      </c>
      <c r="F41" s="57" t="s">
        <v>503</v>
      </c>
      <c r="G41" s="79" t="s">
        <v>504</v>
      </c>
      <c r="H41" s="80">
        <v>800</v>
      </c>
      <c r="I41" s="56">
        <f t="shared" si="1"/>
        <v>3.8907010639657033E-3</v>
      </c>
    </row>
    <row r="42" spans="1:9" ht="31.5" x14ac:dyDescent="0.25">
      <c r="A42" s="243" t="s">
        <v>505</v>
      </c>
      <c r="B42" s="244"/>
      <c r="C42" s="76" t="s">
        <v>506</v>
      </c>
      <c r="D42" s="77" t="s">
        <v>494</v>
      </c>
      <c r="E42" s="78">
        <f t="shared" ref="E42:E61" si="2">D42/$D$81</f>
        <v>4.9194804044796784E-3</v>
      </c>
      <c r="F42" s="57" t="s">
        <v>505</v>
      </c>
      <c r="G42" s="79" t="s">
        <v>506</v>
      </c>
      <c r="H42" s="80">
        <v>1000</v>
      </c>
      <c r="I42" s="56">
        <f t="shared" ref="I42:I73" si="3">H42/$H$81</f>
        <v>4.8633763299571284E-3</v>
      </c>
    </row>
    <row r="43" spans="1:9" ht="31.5" x14ac:dyDescent="0.25">
      <c r="A43" s="243" t="s">
        <v>507</v>
      </c>
      <c r="B43" s="244"/>
      <c r="C43" s="76" t="s">
        <v>508</v>
      </c>
      <c r="D43" s="77" t="s">
        <v>509</v>
      </c>
      <c r="E43" s="78">
        <f t="shared" si="2"/>
        <v>1.180675297075123E-2</v>
      </c>
      <c r="F43" s="57" t="s">
        <v>507</v>
      </c>
      <c r="G43" s="79" t="s">
        <v>508</v>
      </c>
      <c r="H43" s="80">
        <v>2400</v>
      </c>
      <c r="I43" s="56">
        <f t="shared" si="3"/>
        <v>1.1672103191897109E-2</v>
      </c>
    </row>
    <row r="44" spans="1:9" ht="31.5" x14ac:dyDescent="0.25">
      <c r="A44" s="243" t="s">
        <v>510</v>
      </c>
      <c r="B44" s="244"/>
      <c r="C44" s="76" t="s">
        <v>511</v>
      </c>
      <c r="D44" s="77" t="s">
        <v>509</v>
      </c>
      <c r="E44" s="78">
        <f t="shared" si="2"/>
        <v>1.180675297075123E-2</v>
      </c>
      <c r="F44" s="57" t="s">
        <v>510</v>
      </c>
      <c r="G44" s="79" t="s">
        <v>511</v>
      </c>
      <c r="H44" s="80">
        <v>2400</v>
      </c>
      <c r="I44" s="56">
        <f t="shared" si="3"/>
        <v>1.1672103191897109E-2</v>
      </c>
    </row>
    <row r="45" spans="1:9" ht="31.5" x14ac:dyDescent="0.25">
      <c r="A45" s="243" t="s">
        <v>512</v>
      </c>
      <c r="B45" s="244"/>
      <c r="C45" s="76" t="s">
        <v>513</v>
      </c>
      <c r="D45" s="77" t="s">
        <v>509</v>
      </c>
      <c r="E45" s="78">
        <f t="shared" si="2"/>
        <v>1.180675297075123E-2</v>
      </c>
      <c r="F45" s="57" t="s">
        <v>512</v>
      </c>
      <c r="G45" s="79" t="s">
        <v>513</v>
      </c>
      <c r="H45" s="80">
        <v>2400</v>
      </c>
      <c r="I45" s="56">
        <f t="shared" si="3"/>
        <v>1.1672103191897109E-2</v>
      </c>
    </row>
    <row r="46" spans="1:9" ht="31.5" x14ac:dyDescent="0.25">
      <c r="A46" s="243" t="s">
        <v>514</v>
      </c>
      <c r="B46" s="244"/>
      <c r="C46" s="76" t="s">
        <v>515</v>
      </c>
      <c r="D46" s="77" t="s">
        <v>509</v>
      </c>
      <c r="E46" s="78">
        <f t="shared" si="2"/>
        <v>1.180675297075123E-2</v>
      </c>
      <c r="F46" s="57" t="s">
        <v>514</v>
      </c>
      <c r="G46" s="79" t="s">
        <v>515</v>
      </c>
      <c r="H46" s="80">
        <v>2400</v>
      </c>
      <c r="I46" s="56">
        <f t="shared" si="3"/>
        <v>1.1672103191897109E-2</v>
      </c>
    </row>
    <row r="47" spans="1:9" ht="31.5" x14ac:dyDescent="0.25">
      <c r="A47" s="243" t="s">
        <v>516</v>
      </c>
      <c r="B47" s="244"/>
      <c r="C47" s="76" t="s">
        <v>517</v>
      </c>
      <c r="D47" s="77" t="s">
        <v>509</v>
      </c>
      <c r="E47" s="78">
        <f t="shared" si="2"/>
        <v>1.180675297075123E-2</v>
      </c>
      <c r="F47" s="57" t="s">
        <v>516</v>
      </c>
      <c r="G47" s="79" t="s">
        <v>517</v>
      </c>
      <c r="H47" s="80">
        <v>2400</v>
      </c>
      <c r="I47" s="56">
        <f t="shared" si="3"/>
        <v>1.1672103191897109E-2</v>
      </c>
    </row>
    <row r="48" spans="1:9" ht="31.5" x14ac:dyDescent="0.25">
      <c r="A48" s="243" t="s">
        <v>518</v>
      </c>
      <c r="B48" s="244"/>
      <c r="C48" s="76" t="s">
        <v>519</v>
      </c>
      <c r="D48" s="77" t="s">
        <v>509</v>
      </c>
      <c r="E48" s="78">
        <f t="shared" si="2"/>
        <v>1.180675297075123E-2</v>
      </c>
      <c r="F48" s="57" t="s">
        <v>518</v>
      </c>
      <c r="G48" s="79" t="s">
        <v>519</v>
      </c>
      <c r="H48" s="80">
        <v>2400</v>
      </c>
      <c r="I48" s="56">
        <f t="shared" si="3"/>
        <v>1.1672103191897109E-2</v>
      </c>
    </row>
    <row r="49" spans="1:9" ht="31.5" x14ac:dyDescent="0.25">
      <c r="A49" s="243" t="s">
        <v>520</v>
      </c>
      <c r="B49" s="244"/>
      <c r="C49" s="76" t="s">
        <v>521</v>
      </c>
      <c r="D49" s="77" t="s">
        <v>509</v>
      </c>
      <c r="E49" s="78">
        <f t="shared" si="2"/>
        <v>1.180675297075123E-2</v>
      </c>
      <c r="F49" s="57" t="s">
        <v>520</v>
      </c>
      <c r="G49" s="79" t="s">
        <v>521</v>
      </c>
      <c r="H49" s="80">
        <v>2400</v>
      </c>
      <c r="I49" s="56">
        <f t="shared" si="3"/>
        <v>1.1672103191897109E-2</v>
      </c>
    </row>
    <row r="50" spans="1:9" ht="31.5" x14ac:dyDescent="0.25">
      <c r="A50" s="243" t="s">
        <v>522</v>
      </c>
      <c r="B50" s="244"/>
      <c r="C50" s="76" t="s">
        <v>523</v>
      </c>
      <c r="D50" s="77" t="s">
        <v>524</v>
      </c>
      <c r="E50" s="78">
        <f t="shared" si="2"/>
        <v>5.1654544247036627E-3</v>
      </c>
      <c r="F50" s="57" t="s">
        <v>522</v>
      </c>
      <c r="G50" s="79" t="s">
        <v>525</v>
      </c>
      <c r="H50" s="80">
        <v>349.99</v>
      </c>
      <c r="I50" s="56">
        <f t="shared" si="3"/>
        <v>1.7021330817216956E-3</v>
      </c>
    </row>
    <row r="51" spans="1:9" ht="31.5" x14ac:dyDescent="0.25">
      <c r="A51" s="243" t="s">
        <v>526</v>
      </c>
      <c r="B51" s="244"/>
      <c r="C51" s="76" t="s">
        <v>527</v>
      </c>
      <c r="D51" s="77" t="s">
        <v>528</v>
      </c>
      <c r="E51" s="78">
        <f t="shared" si="2"/>
        <v>1.0330908849407325E-2</v>
      </c>
      <c r="F51" s="57" t="s">
        <v>526</v>
      </c>
      <c r="G51" s="79" t="s">
        <v>529</v>
      </c>
      <c r="H51" s="80">
        <v>1049.98</v>
      </c>
      <c r="I51" s="56">
        <f t="shared" si="3"/>
        <v>5.1064478789283859E-3</v>
      </c>
    </row>
    <row r="52" spans="1:9" ht="31.5" x14ac:dyDescent="0.25">
      <c r="A52" s="243" t="s">
        <v>530</v>
      </c>
      <c r="B52" s="244"/>
      <c r="C52" s="76" t="s">
        <v>531</v>
      </c>
      <c r="D52" s="77" t="s">
        <v>524</v>
      </c>
      <c r="E52" s="78">
        <f t="shared" si="2"/>
        <v>5.1654544247036627E-3</v>
      </c>
      <c r="F52" s="57" t="s">
        <v>530</v>
      </c>
      <c r="G52" s="79" t="s">
        <v>532</v>
      </c>
      <c r="H52" s="80">
        <v>699.99</v>
      </c>
      <c r="I52" s="56">
        <f t="shared" si="3"/>
        <v>3.4043147972066907E-3</v>
      </c>
    </row>
    <row r="53" spans="1:9" ht="47.25" x14ac:dyDescent="0.25">
      <c r="A53" s="243" t="s">
        <v>533</v>
      </c>
      <c r="B53" s="244"/>
      <c r="C53" s="76" t="s">
        <v>534</v>
      </c>
      <c r="D53" s="77" t="s">
        <v>535</v>
      </c>
      <c r="E53" s="78">
        <f t="shared" si="2"/>
        <v>2.3613505941502459E-2</v>
      </c>
      <c r="F53" s="57" t="s">
        <v>533</v>
      </c>
      <c r="G53" s="79" t="s">
        <v>536</v>
      </c>
      <c r="H53" s="80">
        <v>2100</v>
      </c>
      <c r="I53" s="56">
        <f t="shared" si="3"/>
        <v>1.021309029290997E-2</v>
      </c>
    </row>
    <row r="54" spans="1:9" ht="31.5" x14ac:dyDescent="0.25">
      <c r="A54" s="243" t="s">
        <v>537</v>
      </c>
      <c r="B54" s="244"/>
      <c r="C54" s="76" t="s">
        <v>538</v>
      </c>
      <c r="D54" s="77" t="s">
        <v>539</v>
      </c>
      <c r="E54" s="78">
        <f t="shared" si="2"/>
        <v>1.7218181415678876E-2</v>
      </c>
      <c r="F54" s="57" t="s">
        <v>537</v>
      </c>
      <c r="G54" s="79" t="s">
        <v>538</v>
      </c>
      <c r="H54" s="80">
        <v>3500</v>
      </c>
      <c r="I54" s="56">
        <f t="shared" si="3"/>
        <v>1.702181715484995E-2</v>
      </c>
    </row>
    <row r="55" spans="1:9" ht="47.25" x14ac:dyDescent="0.25">
      <c r="A55" s="243" t="s">
        <v>540</v>
      </c>
      <c r="B55" s="244"/>
      <c r="C55" s="76" t="s">
        <v>541</v>
      </c>
      <c r="D55" s="77" t="s">
        <v>542</v>
      </c>
      <c r="E55" s="78">
        <f t="shared" si="2"/>
        <v>6.8872725662715503E-3</v>
      </c>
      <c r="F55" s="57" t="s">
        <v>540</v>
      </c>
      <c r="G55" s="79" t="s">
        <v>541</v>
      </c>
      <c r="H55" s="80">
        <v>1400</v>
      </c>
      <c r="I55" s="56">
        <f t="shared" si="3"/>
        <v>6.8087268619399805E-3</v>
      </c>
    </row>
    <row r="56" spans="1:9" ht="31.5" x14ac:dyDescent="0.25">
      <c r="A56" s="243" t="s">
        <v>543</v>
      </c>
      <c r="B56" s="244"/>
      <c r="C56" s="76" t="s">
        <v>544</v>
      </c>
      <c r="D56" s="77" t="s">
        <v>463</v>
      </c>
      <c r="E56" s="78">
        <f t="shared" si="2"/>
        <v>1.4758441213439036E-2</v>
      </c>
      <c r="F56" s="57" t="s">
        <v>543</v>
      </c>
      <c r="G56" s="79" t="s">
        <v>544</v>
      </c>
      <c r="H56" s="80">
        <v>367.81</v>
      </c>
      <c r="I56" s="56">
        <f t="shared" si="3"/>
        <v>1.7887984479215315E-3</v>
      </c>
    </row>
    <row r="57" spans="1:9" ht="15.75" x14ac:dyDescent="0.25">
      <c r="A57" s="243" t="s">
        <v>545</v>
      </c>
      <c r="B57" s="244"/>
      <c r="C57" s="76" t="s">
        <v>546</v>
      </c>
      <c r="D57" s="77" t="s">
        <v>489</v>
      </c>
      <c r="E57" s="78">
        <f t="shared" si="2"/>
        <v>7.3792206067195181E-3</v>
      </c>
      <c r="F57" s="57" t="s">
        <v>545</v>
      </c>
      <c r="G57" s="79" t="s">
        <v>546</v>
      </c>
      <c r="H57" s="80">
        <v>1499.93</v>
      </c>
      <c r="I57" s="56">
        <f t="shared" si="3"/>
        <v>7.2947240585925967E-3</v>
      </c>
    </row>
    <row r="58" spans="1:9" ht="31.5" x14ac:dyDescent="0.25">
      <c r="A58" s="243" t="s">
        <v>547</v>
      </c>
      <c r="B58" s="244"/>
      <c r="C58" s="76" t="s">
        <v>548</v>
      </c>
      <c r="D58" s="77" t="s">
        <v>549</v>
      </c>
      <c r="E58" s="78">
        <f t="shared" si="2"/>
        <v>8.8550647280634213E-3</v>
      </c>
      <c r="F58" s="57" t="s">
        <v>547</v>
      </c>
      <c r="G58" s="79" t="s">
        <v>548</v>
      </c>
      <c r="H58" s="80">
        <v>1800</v>
      </c>
      <c r="I58" s="56">
        <f t="shared" si="3"/>
        <v>8.7540773939228326E-3</v>
      </c>
    </row>
    <row r="59" spans="1:9" ht="31.5" x14ac:dyDescent="0.25">
      <c r="A59" s="243" t="s">
        <v>550</v>
      </c>
      <c r="B59" s="244"/>
      <c r="C59" s="76" t="s">
        <v>551</v>
      </c>
      <c r="D59" s="77" t="s">
        <v>489</v>
      </c>
      <c r="E59" s="78">
        <f t="shared" si="2"/>
        <v>7.3792206067195181E-3</v>
      </c>
      <c r="F59" s="57" t="s">
        <v>550</v>
      </c>
      <c r="G59" s="79" t="s">
        <v>551</v>
      </c>
      <c r="H59" s="80">
        <v>0</v>
      </c>
      <c r="I59" s="56">
        <f t="shared" si="3"/>
        <v>0</v>
      </c>
    </row>
    <row r="60" spans="1:9" ht="15.75" x14ac:dyDescent="0.25">
      <c r="A60" s="243" t="s">
        <v>552</v>
      </c>
      <c r="B60" s="244"/>
      <c r="C60" s="76" t="s">
        <v>553</v>
      </c>
      <c r="D60" s="77" t="s">
        <v>554</v>
      </c>
      <c r="E60" s="78">
        <f t="shared" si="2"/>
        <v>3.7191271857866373E-2</v>
      </c>
      <c r="F60" s="57" t="s">
        <v>552</v>
      </c>
      <c r="G60" s="79" t="s">
        <v>553</v>
      </c>
      <c r="H60" s="80">
        <v>8187.66</v>
      </c>
      <c r="I60" s="56">
        <f t="shared" si="3"/>
        <v>3.9819671841736785E-2</v>
      </c>
    </row>
    <row r="61" spans="1:9" ht="15.75" x14ac:dyDescent="0.25">
      <c r="A61" s="243" t="s">
        <v>555</v>
      </c>
      <c r="B61" s="244"/>
      <c r="C61" s="76" t="s">
        <v>556</v>
      </c>
      <c r="D61" s="77" t="s">
        <v>439</v>
      </c>
      <c r="E61" s="78">
        <f t="shared" si="2"/>
        <v>4.2504310694704422E-2</v>
      </c>
      <c r="F61" s="57" t="s">
        <v>555</v>
      </c>
      <c r="G61" s="79" t="s">
        <v>556</v>
      </c>
      <c r="H61" s="80">
        <v>9357.2099999999991</v>
      </c>
      <c r="I61" s="56">
        <f t="shared" si="3"/>
        <v>4.5507633628438141E-2</v>
      </c>
    </row>
    <row r="62" spans="1:9" ht="15.75" x14ac:dyDescent="0.25">
      <c r="A62" s="74"/>
      <c r="B62" s="75"/>
      <c r="C62" s="76"/>
      <c r="D62" s="77"/>
      <c r="E62" s="78"/>
      <c r="F62" s="57" t="s">
        <v>557</v>
      </c>
      <c r="G62" s="79" t="s">
        <v>558</v>
      </c>
      <c r="H62" s="80">
        <v>2600</v>
      </c>
      <c r="I62" s="56">
        <f t="shared" si="3"/>
        <v>1.2644778457888535E-2</v>
      </c>
    </row>
    <row r="63" spans="1:9" ht="15.75" x14ac:dyDescent="0.25">
      <c r="A63" s="243" t="s">
        <v>559</v>
      </c>
      <c r="B63" s="244"/>
      <c r="C63" s="76" t="s">
        <v>560</v>
      </c>
      <c r="D63" s="77" t="s">
        <v>561</v>
      </c>
      <c r="E63" s="78">
        <f t="shared" ref="E63:E75" si="4">D63/$D$81</f>
        <v>0.3217020418303419</v>
      </c>
      <c r="F63" s="57" t="s">
        <v>559</v>
      </c>
      <c r="G63" s="79" t="s">
        <v>560</v>
      </c>
      <c r="H63" s="80">
        <v>72244.210000000006</v>
      </c>
      <c r="I63" s="56">
        <f t="shared" si="3"/>
        <v>0.35135078089045213</v>
      </c>
    </row>
    <row r="64" spans="1:9" ht="15.75" x14ac:dyDescent="0.25">
      <c r="A64" s="243" t="s">
        <v>562</v>
      </c>
      <c r="B64" s="244"/>
      <c r="C64" s="76" t="s">
        <v>563</v>
      </c>
      <c r="D64" s="77" t="s">
        <v>564</v>
      </c>
      <c r="E64" s="78">
        <f t="shared" si="4"/>
        <v>7.3792206067195185E-4</v>
      </c>
      <c r="F64" s="57" t="s">
        <v>562</v>
      </c>
      <c r="G64" s="79" t="s">
        <v>563</v>
      </c>
      <c r="H64" s="80">
        <v>134</v>
      </c>
      <c r="I64" s="56">
        <f t="shared" si="3"/>
        <v>6.5169242821425523E-4</v>
      </c>
    </row>
    <row r="65" spans="1:9" ht="15.75" x14ac:dyDescent="0.25">
      <c r="A65" s="243" t="s">
        <v>565</v>
      </c>
      <c r="B65" s="244"/>
      <c r="C65" s="76" t="s">
        <v>566</v>
      </c>
      <c r="D65" s="77" t="s">
        <v>494</v>
      </c>
      <c r="E65" s="78">
        <f t="shared" si="4"/>
        <v>4.9194804044796784E-3</v>
      </c>
      <c r="F65" s="57" t="s">
        <v>565</v>
      </c>
      <c r="G65" s="79" t="s">
        <v>566</v>
      </c>
      <c r="H65" s="80">
        <v>163.35</v>
      </c>
      <c r="I65" s="56">
        <f t="shared" si="3"/>
        <v>7.9443252349849702E-4</v>
      </c>
    </row>
    <row r="66" spans="1:9" ht="31.5" x14ac:dyDescent="0.25">
      <c r="A66" s="243" t="s">
        <v>567</v>
      </c>
      <c r="B66" s="244"/>
      <c r="C66" s="76" t="s">
        <v>568</v>
      </c>
      <c r="D66" s="77" t="s">
        <v>569</v>
      </c>
      <c r="E66" s="78">
        <f t="shared" si="4"/>
        <v>3.4436362831357752E-2</v>
      </c>
      <c r="F66" s="57" t="s">
        <v>567</v>
      </c>
      <c r="G66" s="79" t="s">
        <v>568</v>
      </c>
      <c r="H66" s="80">
        <v>8500</v>
      </c>
      <c r="I66" s="56">
        <f t="shared" si="3"/>
        <v>4.1338698804635594E-2</v>
      </c>
    </row>
    <row r="67" spans="1:9" ht="31.5" x14ac:dyDescent="0.25">
      <c r="A67" s="243" t="s">
        <v>570</v>
      </c>
      <c r="B67" s="244"/>
      <c r="C67" s="76" t="s">
        <v>571</v>
      </c>
      <c r="D67" s="77" t="s">
        <v>489</v>
      </c>
      <c r="E67" s="78">
        <f t="shared" si="4"/>
        <v>7.3792206067195181E-3</v>
      </c>
      <c r="F67" s="57" t="s">
        <v>570</v>
      </c>
      <c r="G67" s="79" t="s">
        <v>571</v>
      </c>
      <c r="H67" s="80">
        <v>0</v>
      </c>
      <c r="I67" s="56">
        <f t="shared" si="3"/>
        <v>0</v>
      </c>
    </row>
    <row r="68" spans="1:9" ht="15.75" x14ac:dyDescent="0.25">
      <c r="A68" s="243" t="s">
        <v>572</v>
      </c>
      <c r="B68" s="244"/>
      <c r="C68" s="76" t="s">
        <v>573</v>
      </c>
      <c r="D68" s="77" t="s">
        <v>549</v>
      </c>
      <c r="E68" s="78">
        <f t="shared" si="4"/>
        <v>8.8550647280634213E-3</v>
      </c>
      <c r="F68" s="57" t="s">
        <v>572</v>
      </c>
      <c r="G68" s="79" t="s">
        <v>573</v>
      </c>
      <c r="H68" s="80">
        <v>1800</v>
      </c>
      <c r="I68" s="56">
        <f t="shared" si="3"/>
        <v>8.7540773939228326E-3</v>
      </c>
    </row>
    <row r="69" spans="1:9" ht="31.5" x14ac:dyDescent="0.25">
      <c r="A69" s="243" t="s">
        <v>574</v>
      </c>
      <c r="B69" s="244"/>
      <c r="C69" s="76" t="s">
        <v>575</v>
      </c>
      <c r="D69" s="77" t="s">
        <v>494</v>
      </c>
      <c r="E69" s="78">
        <f t="shared" si="4"/>
        <v>4.9194804044796784E-3</v>
      </c>
      <c r="F69" s="57" t="s">
        <v>574</v>
      </c>
      <c r="G69" s="79" t="s">
        <v>575</v>
      </c>
      <c r="H69" s="80">
        <v>999.98</v>
      </c>
      <c r="I69" s="56">
        <f t="shared" si="3"/>
        <v>4.8632790624305294E-3</v>
      </c>
    </row>
    <row r="70" spans="1:9" ht="15.75" x14ac:dyDescent="0.25">
      <c r="A70" s="243" t="s">
        <v>576</v>
      </c>
      <c r="B70" s="244"/>
      <c r="C70" s="76" t="s">
        <v>577</v>
      </c>
      <c r="D70" s="77" t="s">
        <v>494</v>
      </c>
      <c r="E70" s="78">
        <f t="shared" si="4"/>
        <v>4.9194804044796784E-3</v>
      </c>
      <c r="F70" s="57" t="s">
        <v>576</v>
      </c>
      <c r="G70" s="79" t="s">
        <v>577</v>
      </c>
      <c r="H70" s="80">
        <v>736.9</v>
      </c>
      <c r="I70" s="56">
        <f t="shared" si="3"/>
        <v>3.5838220175454082E-3</v>
      </c>
    </row>
    <row r="71" spans="1:9" ht="31.5" x14ac:dyDescent="0.25">
      <c r="A71" s="243" t="s">
        <v>578</v>
      </c>
      <c r="B71" s="244"/>
      <c r="C71" s="76" t="s">
        <v>579</v>
      </c>
      <c r="D71" s="77" t="s">
        <v>580</v>
      </c>
      <c r="E71" s="78">
        <f t="shared" si="4"/>
        <v>7.8711686471674855E-2</v>
      </c>
      <c r="F71" s="57" t="s">
        <v>578</v>
      </c>
      <c r="G71" s="79" t="s">
        <v>579</v>
      </c>
      <c r="H71" s="80">
        <v>17840</v>
      </c>
      <c r="I71" s="56">
        <f t="shared" si="3"/>
        <v>8.6762633726435182E-2</v>
      </c>
    </row>
    <row r="72" spans="1:9" ht="31.5" x14ac:dyDescent="0.25">
      <c r="A72" s="243" t="s">
        <v>581</v>
      </c>
      <c r="B72" s="244"/>
      <c r="C72" s="76" t="s">
        <v>582</v>
      </c>
      <c r="D72" s="77" t="s">
        <v>583</v>
      </c>
      <c r="E72" s="78">
        <f t="shared" si="4"/>
        <v>4.9143149500549752E-2</v>
      </c>
      <c r="F72" s="57" t="s">
        <v>581</v>
      </c>
      <c r="G72" s="79" t="s">
        <v>582</v>
      </c>
      <c r="H72" s="80">
        <v>11723.21</v>
      </c>
      <c r="I72" s="56">
        <f t="shared" si="3"/>
        <v>5.701438202511671E-2</v>
      </c>
    </row>
    <row r="73" spans="1:9" ht="15.75" x14ac:dyDescent="0.25">
      <c r="A73" s="243" t="s">
        <v>584</v>
      </c>
      <c r="B73" s="244"/>
      <c r="C73" s="76" t="s">
        <v>585</v>
      </c>
      <c r="D73" s="77" t="s">
        <v>586</v>
      </c>
      <c r="E73" s="78">
        <f t="shared" si="4"/>
        <v>1.4286171094608988E-2</v>
      </c>
      <c r="F73" s="57" t="s">
        <v>584</v>
      </c>
      <c r="G73" s="79" t="s">
        <v>585</v>
      </c>
      <c r="H73" s="80">
        <v>2904</v>
      </c>
      <c r="I73" s="56">
        <f t="shared" si="3"/>
        <v>1.4123244862195503E-2</v>
      </c>
    </row>
    <row r="74" spans="1:9" ht="15.75" x14ac:dyDescent="0.25">
      <c r="A74" s="243" t="s">
        <v>587</v>
      </c>
      <c r="B74" s="244"/>
      <c r="C74" s="76" t="s">
        <v>588</v>
      </c>
      <c r="D74" s="77" t="s">
        <v>589</v>
      </c>
      <c r="E74" s="78">
        <f t="shared" si="4"/>
        <v>3.9847791276285396E-3</v>
      </c>
      <c r="F74" s="57" t="s">
        <v>587</v>
      </c>
      <c r="G74" s="79" t="s">
        <v>588</v>
      </c>
      <c r="H74" s="80">
        <v>809.99</v>
      </c>
      <c r="I74" s="56">
        <f t="shared" ref="I74:I81" si="5">H74/$H$81</f>
        <v>3.939286193501975E-3</v>
      </c>
    </row>
    <row r="75" spans="1:9" ht="15.75" x14ac:dyDescent="0.25">
      <c r="A75" s="243" t="s">
        <v>590</v>
      </c>
      <c r="B75" s="244"/>
      <c r="C75" s="76" t="s">
        <v>591</v>
      </c>
      <c r="D75" s="77" t="s">
        <v>592</v>
      </c>
      <c r="E75" s="78">
        <f t="shared" si="4"/>
        <v>2.9516882426878072E-2</v>
      </c>
      <c r="F75" s="57" t="s">
        <v>590</v>
      </c>
      <c r="G75" s="79" t="s">
        <v>591</v>
      </c>
      <c r="H75" s="80">
        <v>7997.95</v>
      </c>
      <c r="I75" s="56">
        <f t="shared" si="5"/>
        <v>3.889704071818062E-2</v>
      </c>
    </row>
    <row r="76" spans="1:9" ht="15.75" x14ac:dyDescent="0.25">
      <c r="A76" s="243" t="s">
        <v>593</v>
      </c>
      <c r="B76" s="244"/>
      <c r="C76" s="76" t="s">
        <v>594</v>
      </c>
      <c r="D76" s="77" t="s">
        <v>535</v>
      </c>
      <c r="E76" s="78">
        <f t="shared" ref="E76:E79" si="6">D76/$D$81</f>
        <v>2.3613505941502459E-2</v>
      </c>
      <c r="F76" s="57" t="s">
        <v>593</v>
      </c>
      <c r="G76" s="79" t="s">
        <v>594</v>
      </c>
      <c r="H76" s="80">
        <v>4800</v>
      </c>
      <c r="I76" s="56">
        <f t="shared" si="5"/>
        <v>2.3344206383794218E-2</v>
      </c>
    </row>
    <row r="77" spans="1:9" ht="15.75" x14ac:dyDescent="0.25">
      <c r="A77" s="243" t="s">
        <v>595</v>
      </c>
      <c r="B77" s="244"/>
      <c r="C77" s="76" t="s">
        <v>596</v>
      </c>
      <c r="D77" s="77" t="s">
        <v>597</v>
      </c>
      <c r="E77" s="78">
        <f t="shared" si="6"/>
        <v>1.2987428267826352E-2</v>
      </c>
      <c r="F77" s="57" t="s">
        <v>595</v>
      </c>
      <c r="G77" s="79" t="s">
        <v>596</v>
      </c>
      <c r="H77" s="80">
        <v>2200</v>
      </c>
      <c r="I77" s="56">
        <f t="shared" si="5"/>
        <v>1.0699427925905683E-2</v>
      </c>
    </row>
    <row r="78" spans="1:9" ht="15.75" x14ac:dyDescent="0.25">
      <c r="A78" s="243" t="s">
        <v>598</v>
      </c>
      <c r="B78" s="244"/>
      <c r="C78" s="76" t="s">
        <v>599</v>
      </c>
      <c r="D78" s="77" t="s">
        <v>535</v>
      </c>
      <c r="E78" s="78">
        <f t="shared" si="6"/>
        <v>2.3613505941502459E-2</v>
      </c>
      <c r="F78" s="57" t="s">
        <v>598</v>
      </c>
      <c r="G78" s="79" t="s">
        <v>599</v>
      </c>
      <c r="H78" s="80">
        <v>4800</v>
      </c>
      <c r="I78" s="56">
        <f t="shared" si="5"/>
        <v>2.3344206383794218E-2</v>
      </c>
    </row>
    <row r="79" spans="1:9" ht="15.75" x14ac:dyDescent="0.25">
      <c r="A79" s="243" t="s">
        <v>600</v>
      </c>
      <c r="B79" s="244"/>
      <c r="C79" s="76" t="s">
        <v>601</v>
      </c>
      <c r="D79" s="77" t="s">
        <v>602</v>
      </c>
      <c r="E79" s="78">
        <f t="shared" si="6"/>
        <v>1.9677921617918714E-2</v>
      </c>
      <c r="F79" s="57" t="s">
        <v>600</v>
      </c>
      <c r="G79" s="79" t="s">
        <v>601</v>
      </c>
      <c r="H79" s="80">
        <v>4694.21</v>
      </c>
      <c r="I79" s="56">
        <f t="shared" si="5"/>
        <v>2.2829709801848053E-2</v>
      </c>
    </row>
    <row r="80" spans="1:9" ht="15.75" x14ac:dyDescent="0.25">
      <c r="F80" s="57" t="s">
        <v>603</v>
      </c>
      <c r="G80" s="79" t="s">
        <v>604</v>
      </c>
      <c r="H80" s="80">
        <v>2140.62</v>
      </c>
      <c r="I80" s="56">
        <f t="shared" si="5"/>
        <v>1.0410640639432828E-2</v>
      </c>
    </row>
    <row r="81" spans="1:9" ht="16.5" thickBot="1" x14ac:dyDescent="0.3">
      <c r="A81" s="252" t="s">
        <v>605</v>
      </c>
      <c r="B81" s="253"/>
      <c r="C81" s="89" t="s">
        <v>606</v>
      </c>
      <c r="D81" s="90" t="s">
        <v>607</v>
      </c>
      <c r="E81" s="87" t="s">
        <v>608</v>
      </c>
      <c r="F81" s="57"/>
      <c r="G81" s="89" t="s">
        <v>606</v>
      </c>
      <c r="H81" s="91">
        <v>205618.47</v>
      </c>
      <c r="I81" s="88">
        <f t="shared" si="5"/>
        <v>1</v>
      </c>
    </row>
    <row r="82" spans="1:9" ht="15.75" x14ac:dyDescent="0.25">
      <c r="F82" s="58"/>
    </row>
    <row r="87" spans="1:9" x14ac:dyDescent="0.25">
      <c r="A87" s="71" t="s">
        <v>10</v>
      </c>
    </row>
    <row r="88" spans="1:9" ht="15.75" x14ac:dyDescent="0.25">
      <c r="A88" s="246" t="s">
        <v>420</v>
      </c>
      <c r="B88" s="246"/>
      <c r="C88" s="245" t="s">
        <v>421</v>
      </c>
      <c r="D88" s="245" t="s">
        <v>422</v>
      </c>
      <c r="E88" s="245"/>
    </row>
    <row r="89" spans="1:9" ht="15.75" x14ac:dyDescent="0.25">
      <c r="A89" s="246"/>
      <c r="B89" s="246"/>
      <c r="C89" s="245"/>
      <c r="D89" s="72" t="s">
        <v>425</v>
      </c>
      <c r="E89" s="72" t="s">
        <v>426</v>
      </c>
    </row>
    <row r="90" spans="1:9" ht="15.75" x14ac:dyDescent="0.25">
      <c r="A90" s="243" t="s">
        <v>427</v>
      </c>
      <c r="B90" s="244"/>
      <c r="C90" s="76" t="s">
        <v>339</v>
      </c>
      <c r="D90" s="77" t="s">
        <v>609</v>
      </c>
      <c r="E90" s="56">
        <f>D90/$D$98</f>
        <v>0.10623949378681598</v>
      </c>
    </row>
    <row r="91" spans="1:9" ht="31.5" x14ac:dyDescent="0.25">
      <c r="A91" s="243" t="s">
        <v>429</v>
      </c>
      <c r="B91" s="244"/>
      <c r="C91" s="76" t="s">
        <v>610</v>
      </c>
      <c r="D91" s="77" t="s">
        <v>611</v>
      </c>
      <c r="E91" s="56">
        <f t="shared" ref="E91:E98" si="7">D91/$D$98</f>
        <v>6.3692941739691533E-2</v>
      </c>
    </row>
    <row r="92" spans="1:9" ht="15.75" x14ac:dyDescent="0.25">
      <c r="A92" s="243" t="s">
        <v>433</v>
      </c>
      <c r="B92" s="244"/>
      <c r="C92" s="76" t="s">
        <v>612</v>
      </c>
      <c r="D92" s="77" t="s">
        <v>613</v>
      </c>
      <c r="E92" s="56">
        <f t="shared" si="7"/>
        <v>2.9973149053972484E-2</v>
      </c>
    </row>
    <row r="93" spans="1:9" ht="15.75" x14ac:dyDescent="0.25">
      <c r="A93" s="243" t="s">
        <v>437</v>
      </c>
      <c r="B93" s="244"/>
      <c r="C93" s="76" t="s">
        <v>614</v>
      </c>
      <c r="D93" s="77" t="s">
        <v>615</v>
      </c>
      <c r="E93" s="56">
        <f t="shared" si="7"/>
        <v>1.257340299315197E-2</v>
      </c>
    </row>
    <row r="94" spans="1:9" ht="15.75" x14ac:dyDescent="0.25">
      <c r="A94" s="243" t="s">
        <v>444</v>
      </c>
      <c r="B94" s="244"/>
      <c r="C94" s="76" t="s">
        <v>340</v>
      </c>
      <c r="D94" s="77" t="s">
        <v>616</v>
      </c>
      <c r="E94" s="56">
        <f t="shared" si="7"/>
        <v>0.89376050621318404</v>
      </c>
    </row>
    <row r="95" spans="1:9" ht="15.75" x14ac:dyDescent="0.25">
      <c r="A95" s="243" t="s">
        <v>446</v>
      </c>
      <c r="B95" s="244"/>
      <c r="C95" s="76" t="s">
        <v>617</v>
      </c>
      <c r="D95" s="77" t="s">
        <v>618</v>
      </c>
      <c r="E95" s="56">
        <f t="shared" si="7"/>
        <v>0.42016227129862832</v>
      </c>
    </row>
    <row r="96" spans="1:9" ht="31.5" x14ac:dyDescent="0.25">
      <c r="A96" s="243" t="s">
        <v>449</v>
      </c>
      <c r="B96" s="244"/>
      <c r="C96" s="76" t="s">
        <v>619</v>
      </c>
      <c r="D96" s="77" t="s">
        <v>620</v>
      </c>
      <c r="E96" s="56">
        <f t="shared" si="7"/>
        <v>0.44029473596569735</v>
      </c>
    </row>
    <row r="97" spans="1:7" ht="15.75" x14ac:dyDescent="0.25">
      <c r="A97" s="243" t="s">
        <v>451</v>
      </c>
      <c r="B97" s="244"/>
      <c r="C97" s="76" t="s">
        <v>621</v>
      </c>
      <c r="D97" s="77" t="s">
        <v>602</v>
      </c>
      <c r="E97" s="56">
        <f t="shared" si="7"/>
        <v>3.3303498948858312E-2</v>
      </c>
    </row>
    <row r="98" spans="1:7" ht="15.75" x14ac:dyDescent="0.25">
      <c r="A98" s="252" t="s">
        <v>605</v>
      </c>
      <c r="B98" s="253"/>
      <c r="C98" s="81" t="s">
        <v>606</v>
      </c>
      <c r="D98" s="77" t="s">
        <v>622</v>
      </c>
      <c r="E98" s="56">
        <f t="shared" si="7"/>
        <v>1</v>
      </c>
    </row>
    <row r="101" spans="1:7" x14ac:dyDescent="0.25">
      <c r="A101" s="71" t="s">
        <v>14</v>
      </c>
    </row>
    <row r="102" spans="1:7" ht="15.75" x14ac:dyDescent="0.25">
      <c r="A102" s="246" t="s">
        <v>420</v>
      </c>
      <c r="B102" s="246"/>
      <c r="C102" s="245" t="s">
        <v>421</v>
      </c>
      <c r="D102" s="245" t="s">
        <v>422</v>
      </c>
      <c r="E102" s="245"/>
    </row>
    <row r="103" spans="1:7" ht="15.75" x14ac:dyDescent="0.25">
      <c r="A103" s="246"/>
      <c r="B103" s="246"/>
      <c r="C103" s="245"/>
      <c r="D103" s="72" t="s">
        <v>425</v>
      </c>
      <c r="E103" s="72" t="s">
        <v>426</v>
      </c>
    </row>
    <row r="104" spans="1:7" ht="15.75" x14ac:dyDescent="0.25">
      <c r="A104" s="243" t="s">
        <v>427</v>
      </c>
      <c r="B104" s="244"/>
      <c r="C104" s="76" t="s">
        <v>339</v>
      </c>
      <c r="D104" s="77" t="s">
        <v>623</v>
      </c>
      <c r="E104" s="84">
        <f>D104/$D$114</f>
        <v>0.18890904379372894</v>
      </c>
      <c r="G104" s="85"/>
    </row>
    <row r="105" spans="1:7" ht="15.75" x14ac:dyDescent="0.25">
      <c r="A105" s="243" t="s">
        <v>429</v>
      </c>
      <c r="B105" s="244"/>
      <c r="C105" s="76" t="s">
        <v>624</v>
      </c>
      <c r="D105" s="77" t="s">
        <v>625</v>
      </c>
      <c r="E105" s="84">
        <f t="shared" ref="E105:E114" si="8">D105/$D$114</f>
        <v>0.17491578129048976</v>
      </c>
    </row>
    <row r="106" spans="1:7" ht="15.75" x14ac:dyDescent="0.25">
      <c r="A106" s="243" t="s">
        <v>433</v>
      </c>
      <c r="B106" s="244"/>
      <c r="C106" s="76" t="s">
        <v>626</v>
      </c>
      <c r="D106" s="77" t="s">
        <v>627</v>
      </c>
      <c r="E106" s="84">
        <f t="shared" si="8"/>
        <v>1.3993262503239181E-2</v>
      </c>
    </row>
    <row r="107" spans="1:7" ht="15.75" x14ac:dyDescent="0.25">
      <c r="A107" s="243" t="s">
        <v>444</v>
      </c>
      <c r="B107" s="244"/>
      <c r="C107" s="76" t="s">
        <v>340</v>
      </c>
      <c r="D107" s="77" t="s">
        <v>628</v>
      </c>
      <c r="E107" s="84">
        <f t="shared" si="8"/>
        <v>0.68800207307592642</v>
      </c>
      <c r="G107" s="85"/>
    </row>
    <row r="108" spans="1:7" ht="31.5" x14ac:dyDescent="0.25">
      <c r="A108" s="243" t="s">
        <v>446</v>
      </c>
      <c r="B108" s="244"/>
      <c r="C108" s="76" t="s">
        <v>629</v>
      </c>
      <c r="D108" s="77" t="s">
        <v>630</v>
      </c>
      <c r="E108" s="84">
        <f t="shared" si="8"/>
        <v>0.45478103135527337</v>
      </c>
    </row>
    <row r="109" spans="1:7" ht="15.75" x14ac:dyDescent="0.25">
      <c r="A109" s="243" t="s">
        <v>449</v>
      </c>
      <c r="B109" s="244"/>
      <c r="C109" s="76" t="s">
        <v>631</v>
      </c>
      <c r="D109" s="77" t="s">
        <v>632</v>
      </c>
      <c r="E109" s="84">
        <f t="shared" si="8"/>
        <v>0.23322104172065303</v>
      </c>
    </row>
    <row r="110" spans="1:7" ht="15.75" x14ac:dyDescent="0.25">
      <c r="A110" s="243" t="s">
        <v>559</v>
      </c>
      <c r="B110" s="244"/>
      <c r="C110" s="76" t="s">
        <v>560</v>
      </c>
      <c r="D110" s="77" t="s">
        <v>633</v>
      </c>
      <c r="E110" s="84">
        <f t="shared" si="8"/>
        <v>0.12308888313034465</v>
      </c>
      <c r="G110" s="85"/>
    </row>
    <row r="111" spans="1:7" ht="15.75" x14ac:dyDescent="0.25">
      <c r="A111" s="243" t="s">
        <v>562</v>
      </c>
      <c r="B111" s="244"/>
      <c r="C111" s="76" t="s">
        <v>634</v>
      </c>
      <c r="D111" s="77" t="s">
        <v>635</v>
      </c>
      <c r="E111" s="84">
        <f t="shared" si="8"/>
        <v>8.4218709510235815E-2</v>
      </c>
      <c r="G111" s="85"/>
    </row>
    <row r="112" spans="1:7" ht="31.5" x14ac:dyDescent="0.25">
      <c r="A112" s="243" t="s">
        <v>565</v>
      </c>
      <c r="B112" s="244"/>
      <c r="C112" s="76" t="s">
        <v>636</v>
      </c>
      <c r="D112" s="77" t="s">
        <v>637</v>
      </c>
      <c r="E112" s="84">
        <f t="shared" si="8"/>
        <v>2.9152630215081628E-2</v>
      </c>
    </row>
    <row r="113" spans="1:9" ht="15.75" x14ac:dyDescent="0.25">
      <c r="A113" s="243" t="s">
        <v>567</v>
      </c>
      <c r="B113" s="244"/>
      <c r="C113" s="76" t="s">
        <v>638</v>
      </c>
      <c r="D113" s="77" t="s">
        <v>463</v>
      </c>
      <c r="E113" s="84">
        <f t="shared" si="8"/>
        <v>9.7175434050272083E-3</v>
      </c>
    </row>
    <row r="114" spans="1:9" ht="15.75" x14ac:dyDescent="0.25">
      <c r="A114" s="252" t="s">
        <v>605</v>
      </c>
      <c r="B114" s="253"/>
      <c r="C114" s="81" t="s">
        <v>606</v>
      </c>
      <c r="D114" s="77" t="s">
        <v>639</v>
      </c>
      <c r="E114" s="84">
        <f t="shared" si="8"/>
        <v>1</v>
      </c>
    </row>
    <row r="117" spans="1:9" ht="15.75" thickBot="1" x14ac:dyDescent="0.3">
      <c r="A117" s="71" t="s">
        <v>16</v>
      </c>
    </row>
    <row r="118" spans="1:9" ht="15.75" x14ac:dyDescent="0.25">
      <c r="A118" s="246" t="s">
        <v>420</v>
      </c>
      <c r="B118" s="246"/>
      <c r="C118" s="245" t="s">
        <v>421</v>
      </c>
      <c r="D118" s="245" t="s">
        <v>422</v>
      </c>
      <c r="E118" s="245"/>
      <c r="F118" s="247" t="s">
        <v>423</v>
      </c>
      <c r="G118" s="254" t="s">
        <v>424</v>
      </c>
      <c r="H118" s="249" t="s">
        <v>422</v>
      </c>
      <c r="I118" s="249"/>
    </row>
    <row r="119" spans="1:9" ht="16.5" thickBot="1" x14ac:dyDescent="0.3">
      <c r="A119" s="246"/>
      <c r="B119" s="246"/>
      <c r="C119" s="245"/>
      <c r="D119" s="72" t="s">
        <v>425</v>
      </c>
      <c r="E119" s="72" t="s">
        <v>426</v>
      </c>
      <c r="F119" s="248"/>
      <c r="G119" s="255"/>
      <c r="H119" s="73" t="s">
        <v>425</v>
      </c>
      <c r="I119" s="73" t="s">
        <v>426</v>
      </c>
    </row>
    <row r="120" spans="1:9" ht="15.75" x14ac:dyDescent="0.25">
      <c r="A120" s="243" t="s">
        <v>427</v>
      </c>
      <c r="B120" s="244"/>
      <c r="C120" s="76" t="s">
        <v>339</v>
      </c>
      <c r="D120" s="69">
        <v>17796</v>
      </c>
      <c r="E120" s="56">
        <f>D120/$D$135</f>
        <v>9.8760225090735537E-2</v>
      </c>
      <c r="F120" s="57" t="s">
        <v>427</v>
      </c>
      <c r="G120" s="57" t="s">
        <v>339</v>
      </c>
      <c r="H120" s="80">
        <v>17602.21</v>
      </c>
      <c r="I120" s="84">
        <f>H120/$H$135</f>
        <v>0.10196493032151298</v>
      </c>
    </row>
    <row r="121" spans="1:9" ht="31.5" x14ac:dyDescent="0.25">
      <c r="A121" s="243" t="s">
        <v>429</v>
      </c>
      <c r="B121" s="244"/>
      <c r="C121" s="76" t="s">
        <v>640</v>
      </c>
      <c r="D121" s="69">
        <v>17796</v>
      </c>
      <c r="E121" s="56">
        <f t="shared" ref="E121:E135" si="9">D121/$D$135</f>
        <v>9.8760225090735537E-2</v>
      </c>
      <c r="F121" s="57" t="s">
        <v>429</v>
      </c>
      <c r="G121" s="57" t="s">
        <v>640</v>
      </c>
      <c r="H121" s="80">
        <v>17602.21</v>
      </c>
      <c r="I121" s="84">
        <f t="shared" ref="I121:I134" si="10">H121/$H$135</f>
        <v>0.10196493032151298</v>
      </c>
    </row>
    <row r="122" spans="1:9" ht="15.75" x14ac:dyDescent="0.25">
      <c r="A122" s="243" t="s">
        <v>444</v>
      </c>
      <c r="B122" s="244"/>
      <c r="C122" s="76" t="s">
        <v>340</v>
      </c>
      <c r="D122" s="69">
        <v>102994.8</v>
      </c>
      <c r="E122" s="56">
        <f t="shared" si="9"/>
        <v>0.57157730002108842</v>
      </c>
      <c r="F122" s="57" t="s">
        <v>444</v>
      </c>
      <c r="G122" s="57" t="s">
        <v>340</v>
      </c>
      <c r="H122" s="80">
        <v>100689.89</v>
      </c>
      <c r="I122" s="84">
        <f t="shared" si="10"/>
        <v>0.58326980634424919</v>
      </c>
    </row>
    <row r="123" spans="1:9" ht="31.5" x14ac:dyDescent="0.25">
      <c r="A123" s="243" t="s">
        <v>446</v>
      </c>
      <c r="B123" s="244"/>
      <c r="C123" s="76" t="s">
        <v>641</v>
      </c>
      <c r="D123" s="69">
        <v>44490</v>
      </c>
      <c r="E123" s="56">
        <f t="shared" si="9"/>
        <v>0.24690056272683886</v>
      </c>
      <c r="F123" s="57" t="s">
        <v>446</v>
      </c>
      <c r="G123" s="57" t="s">
        <v>641</v>
      </c>
      <c r="H123" s="80">
        <v>40727.03</v>
      </c>
      <c r="I123" s="84">
        <f t="shared" si="10"/>
        <v>0.23592087448974697</v>
      </c>
    </row>
    <row r="124" spans="1:9" ht="31.5" x14ac:dyDescent="0.25">
      <c r="A124" s="243" t="s">
        <v>449</v>
      </c>
      <c r="B124" s="244"/>
      <c r="C124" s="76" t="s">
        <v>642</v>
      </c>
      <c r="D124" s="69">
        <v>25660</v>
      </c>
      <c r="E124" s="56">
        <f t="shared" si="9"/>
        <v>0.14240207776063576</v>
      </c>
      <c r="F124" s="57" t="s">
        <v>449</v>
      </c>
      <c r="G124" s="57" t="s">
        <v>642</v>
      </c>
      <c r="H124" s="80">
        <v>24358.67</v>
      </c>
      <c r="I124" s="84">
        <f t="shared" si="10"/>
        <v>0.1411033097136512</v>
      </c>
    </row>
    <row r="125" spans="1:9" ht="31.5" x14ac:dyDescent="0.25">
      <c r="A125" s="243" t="s">
        <v>451</v>
      </c>
      <c r="B125" s="244"/>
      <c r="C125" s="76" t="s">
        <v>643</v>
      </c>
      <c r="D125" s="69">
        <v>32844.800000000003</v>
      </c>
      <c r="E125" s="56">
        <f t="shared" si="9"/>
        <v>0.1822746595336138</v>
      </c>
      <c r="F125" s="57" t="s">
        <v>451</v>
      </c>
      <c r="G125" s="57" t="s">
        <v>643</v>
      </c>
      <c r="H125" s="80">
        <v>35604.19</v>
      </c>
      <c r="I125" s="84">
        <f t="shared" si="10"/>
        <v>0.20624562214085104</v>
      </c>
    </row>
    <row r="126" spans="1:9" ht="15.75" x14ac:dyDescent="0.25">
      <c r="A126" s="243" t="s">
        <v>559</v>
      </c>
      <c r="B126" s="244"/>
      <c r="C126" s="76" t="s">
        <v>560</v>
      </c>
      <c r="D126" s="69">
        <v>59403.199999999997</v>
      </c>
      <c r="E126" s="56">
        <f t="shared" si="9"/>
        <v>0.32966247488817607</v>
      </c>
      <c r="F126" s="57" t="s">
        <v>559</v>
      </c>
      <c r="G126" s="57" t="s">
        <v>560</v>
      </c>
      <c r="H126" s="80">
        <v>54337.94</v>
      </c>
      <c r="I126" s="84">
        <f t="shared" si="10"/>
        <v>0.31476526333423777</v>
      </c>
    </row>
    <row r="127" spans="1:9" ht="15.75" x14ac:dyDescent="0.25">
      <c r="A127" s="243" t="s">
        <v>562</v>
      </c>
      <c r="B127" s="244"/>
      <c r="C127" s="76" t="s">
        <v>644</v>
      </c>
      <c r="D127" s="69">
        <v>3000</v>
      </c>
      <c r="E127" s="56">
        <f t="shared" si="9"/>
        <v>1.6648723042942605E-2</v>
      </c>
      <c r="F127" s="57" t="s">
        <v>562</v>
      </c>
      <c r="G127" s="57" t="s">
        <v>644</v>
      </c>
      <c r="H127" s="80">
        <v>3400.97</v>
      </c>
      <c r="I127" s="84">
        <f t="shared" si="10"/>
        <v>1.9700916480121303E-2</v>
      </c>
    </row>
    <row r="128" spans="1:9" ht="15.75" x14ac:dyDescent="0.25">
      <c r="A128" s="243" t="s">
        <v>565</v>
      </c>
      <c r="B128" s="244"/>
      <c r="C128" s="76" t="s">
        <v>645</v>
      </c>
      <c r="D128" s="69">
        <v>1000</v>
      </c>
      <c r="E128" s="56">
        <f t="shared" si="9"/>
        <v>5.5495743476475356E-3</v>
      </c>
      <c r="F128" s="57" t="s">
        <v>565</v>
      </c>
      <c r="G128" s="57" t="s">
        <v>645</v>
      </c>
      <c r="H128" s="80">
        <v>0</v>
      </c>
      <c r="I128" s="84">
        <f t="shared" si="10"/>
        <v>0</v>
      </c>
    </row>
    <row r="129" spans="1:9" ht="15.75" x14ac:dyDescent="0.25">
      <c r="A129" s="243" t="s">
        <v>567</v>
      </c>
      <c r="B129" s="244"/>
      <c r="C129" s="76" t="s">
        <v>646</v>
      </c>
      <c r="D129" s="69">
        <v>600</v>
      </c>
      <c r="E129" s="56">
        <f t="shared" si="9"/>
        <v>3.3297446085885211E-3</v>
      </c>
      <c r="F129" s="57" t="s">
        <v>567</v>
      </c>
      <c r="G129" s="57" t="s">
        <v>646</v>
      </c>
      <c r="H129" s="80">
        <v>591.51</v>
      </c>
      <c r="I129" s="84">
        <f t="shared" si="10"/>
        <v>3.4264604236898745E-3</v>
      </c>
    </row>
    <row r="130" spans="1:9" ht="15.75" x14ac:dyDescent="0.25">
      <c r="A130" s="243" t="s">
        <v>570</v>
      </c>
      <c r="B130" s="244"/>
      <c r="C130" s="76" t="s">
        <v>647</v>
      </c>
      <c r="D130" s="69">
        <v>1200</v>
      </c>
      <c r="E130" s="56">
        <f t="shared" si="9"/>
        <v>6.6594892171770422E-3</v>
      </c>
      <c r="F130" s="57" t="s">
        <v>570</v>
      </c>
      <c r="G130" s="57" t="s">
        <v>647</v>
      </c>
      <c r="H130" s="80">
        <v>1220.99</v>
      </c>
      <c r="I130" s="84">
        <f t="shared" si="10"/>
        <v>7.0728709788864088E-3</v>
      </c>
    </row>
    <row r="131" spans="1:9" ht="15.75" x14ac:dyDescent="0.25">
      <c r="A131" s="243" t="s">
        <v>572</v>
      </c>
      <c r="B131" s="244"/>
      <c r="C131" s="76" t="s">
        <v>648</v>
      </c>
      <c r="D131" s="69">
        <v>8000</v>
      </c>
      <c r="E131" s="56">
        <f t="shared" si="9"/>
        <v>4.4396594781180285E-2</v>
      </c>
      <c r="F131" s="57" t="s">
        <v>572</v>
      </c>
      <c r="G131" s="57" t="s">
        <v>648</v>
      </c>
      <c r="H131" s="80">
        <v>6881.29</v>
      </c>
      <c r="I131" s="84">
        <f t="shared" si="10"/>
        <v>3.9861486448129188E-2</v>
      </c>
    </row>
    <row r="132" spans="1:9" ht="15.75" x14ac:dyDescent="0.25">
      <c r="A132" s="243" t="s">
        <v>574</v>
      </c>
      <c r="B132" s="244"/>
      <c r="C132" s="76" t="s">
        <v>649</v>
      </c>
      <c r="D132" s="69">
        <v>1500</v>
      </c>
      <c r="E132" s="56">
        <f t="shared" si="9"/>
        <v>8.3243615214713025E-3</v>
      </c>
      <c r="F132" s="57" t="s">
        <v>574</v>
      </c>
      <c r="G132" s="57" t="s">
        <v>650</v>
      </c>
      <c r="H132" s="80">
        <v>1171.31</v>
      </c>
      <c r="I132" s="84">
        <f t="shared" si="10"/>
        <v>6.7850879256008967E-3</v>
      </c>
    </row>
    <row r="133" spans="1:9" ht="15.75" x14ac:dyDescent="0.25">
      <c r="A133" s="243" t="s">
        <v>576</v>
      </c>
      <c r="B133" s="244"/>
      <c r="C133" s="76" t="s">
        <v>651</v>
      </c>
      <c r="D133" s="69">
        <v>40000</v>
      </c>
      <c r="E133" s="56">
        <f t="shared" si="9"/>
        <v>0.22198297390590141</v>
      </c>
      <c r="F133" s="57" t="s">
        <v>576</v>
      </c>
      <c r="G133" s="57" t="s">
        <v>651</v>
      </c>
      <c r="H133" s="80">
        <v>37072.519999999997</v>
      </c>
      <c r="I133" s="84">
        <f t="shared" si="10"/>
        <v>0.21475126808752401</v>
      </c>
    </row>
    <row r="134" spans="1:9" ht="15.75" x14ac:dyDescent="0.25">
      <c r="A134" s="243" t="s">
        <v>578</v>
      </c>
      <c r="B134" s="244"/>
      <c r="C134" s="76" t="s">
        <v>652</v>
      </c>
      <c r="D134" s="69">
        <v>4103.2</v>
      </c>
      <c r="E134" s="56">
        <f t="shared" si="9"/>
        <v>2.2771013463267365E-2</v>
      </c>
      <c r="F134" s="57" t="s">
        <v>578</v>
      </c>
      <c r="G134" s="57" t="s">
        <v>652</v>
      </c>
      <c r="H134" s="80">
        <v>3999.35</v>
      </c>
      <c r="I134" s="84">
        <f t="shared" si="10"/>
        <v>2.3167172990286047E-2</v>
      </c>
    </row>
    <row r="135" spans="1:9" ht="16.5" thickBot="1" x14ac:dyDescent="0.3">
      <c r="C135" s="81" t="s">
        <v>606</v>
      </c>
      <c r="D135" s="69">
        <v>180194</v>
      </c>
      <c r="E135" s="56">
        <f t="shared" si="9"/>
        <v>1</v>
      </c>
      <c r="F135" s="57"/>
      <c r="G135" s="59" t="s">
        <v>653</v>
      </c>
      <c r="H135" s="83">
        <v>172630.04</v>
      </c>
      <c r="I135" s="84">
        <f>H135/$H$135</f>
        <v>1</v>
      </c>
    </row>
    <row r="136" spans="1:9" ht="15.75" x14ac:dyDescent="0.25">
      <c r="F136" s="58"/>
    </row>
    <row r="139" spans="1:9" ht="15.75" thickBot="1" x14ac:dyDescent="0.3">
      <c r="A139" s="71" t="s">
        <v>18</v>
      </c>
    </row>
    <row r="140" spans="1:9" ht="15.75" x14ac:dyDescent="0.25">
      <c r="A140" s="246" t="s">
        <v>420</v>
      </c>
      <c r="B140" s="246"/>
      <c r="C140" s="245" t="s">
        <v>421</v>
      </c>
      <c r="D140" s="245" t="s">
        <v>422</v>
      </c>
      <c r="E140" s="245"/>
      <c r="F140" s="247" t="s">
        <v>423</v>
      </c>
      <c r="G140" s="254" t="s">
        <v>424</v>
      </c>
      <c r="H140" s="249" t="s">
        <v>422</v>
      </c>
      <c r="I140" s="249"/>
    </row>
    <row r="141" spans="1:9" ht="16.5" thickBot="1" x14ac:dyDescent="0.3">
      <c r="A141" s="246"/>
      <c r="B141" s="246"/>
      <c r="C141" s="245"/>
      <c r="D141" s="72" t="s">
        <v>425</v>
      </c>
      <c r="E141" s="72" t="s">
        <v>426</v>
      </c>
      <c r="F141" s="248"/>
      <c r="G141" s="255"/>
      <c r="H141" s="73" t="s">
        <v>425</v>
      </c>
      <c r="I141" s="73" t="s">
        <v>426</v>
      </c>
    </row>
    <row r="142" spans="1:9" ht="15.75" x14ac:dyDescent="0.25">
      <c r="A142" s="243" t="s">
        <v>427</v>
      </c>
      <c r="B142" s="244"/>
      <c r="C142" s="76" t="s">
        <v>339</v>
      </c>
      <c r="D142" s="77" t="s">
        <v>654</v>
      </c>
      <c r="E142" s="56">
        <f>D142/$D$153</f>
        <v>0.1819530119934876</v>
      </c>
      <c r="F142" s="79" t="s">
        <v>427</v>
      </c>
      <c r="G142" s="79" t="s">
        <v>339</v>
      </c>
      <c r="H142" s="80">
        <v>56093.52</v>
      </c>
      <c r="I142" s="84">
        <f>H142/$H$153</f>
        <v>0.18031047071033943</v>
      </c>
    </row>
    <row r="143" spans="1:9" ht="15.75" x14ac:dyDescent="0.25">
      <c r="A143" s="243" t="s">
        <v>429</v>
      </c>
      <c r="B143" s="244"/>
      <c r="C143" s="76" t="s">
        <v>655</v>
      </c>
      <c r="D143" s="77" t="s">
        <v>656</v>
      </c>
      <c r="E143" s="56">
        <f t="shared" ref="E143:E153" si="11">D143/$D$153</f>
        <v>0.12313530132907821</v>
      </c>
      <c r="F143" s="79" t="s">
        <v>429</v>
      </c>
      <c r="G143" s="79" t="s">
        <v>655</v>
      </c>
      <c r="H143" s="80">
        <v>37960.57</v>
      </c>
      <c r="I143" s="84">
        <f t="shared" ref="I143:I153" si="12">H143/$H$153</f>
        <v>0.12202279773372736</v>
      </c>
    </row>
    <row r="144" spans="1:9" ht="15.75" x14ac:dyDescent="0.25">
      <c r="A144" s="243" t="s">
        <v>433</v>
      </c>
      <c r="B144" s="244"/>
      <c r="C144" s="76" t="s">
        <v>657</v>
      </c>
      <c r="D144" s="77" t="s">
        <v>658</v>
      </c>
      <c r="E144" s="56">
        <f t="shared" si="11"/>
        <v>5.8817710664409377E-2</v>
      </c>
      <c r="F144" s="79" t="s">
        <v>433</v>
      </c>
      <c r="G144" s="79" t="s">
        <v>657</v>
      </c>
      <c r="H144" s="80">
        <v>18132.95</v>
      </c>
      <c r="I144" s="84">
        <f t="shared" si="12"/>
        <v>5.8287672976612089E-2</v>
      </c>
    </row>
    <row r="145" spans="1:9" ht="15.75" x14ac:dyDescent="0.25">
      <c r="A145" s="243" t="s">
        <v>444</v>
      </c>
      <c r="B145" s="244"/>
      <c r="C145" s="76" t="s">
        <v>340</v>
      </c>
      <c r="D145" s="77" t="s">
        <v>659</v>
      </c>
      <c r="E145" s="56">
        <f t="shared" si="11"/>
        <v>0.71264667535853976</v>
      </c>
      <c r="F145" s="79" t="s">
        <v>444</v>
      </c>
      <c r="G145" s="79" t="s">
        <v>340</v>
      </c>
      <c r="H145" s="80">
        <v>219730.05</v>
      </c>
      <c r="I145" s="84">
        <f t="shared" si="12"/>
        <v>0.70631382635117956</v>
      </c>
    </row>
    <row r="146" spans="1:9" ht="15.75" x14ac:dyDescent="0.25">
      <c r="A146" s="243" t="s">
        <v>446</v>
      </c>
      <c r="B146" s="244"/>
      <c r="C146" s="76" t="s">
        <v>660</v>
      </c>
      <c r="D146" s="77" t="s">
        <v>659</v>
      </c>
      <c r="E146" s="56">
        <f t="shared" si="11"/>
        <v>0.71264667535853976</v>
      </c>
      <c r="F146" s="79" t="s">
        <v>446</v>
      </c>
      <c r="G146" s="79" t="s">
        <v>660</v>
      </c>
      <c r="H146" s="80">
        <v>219730.05</v>
      </c>
      <c r="I146" s="84">
        <f t="shared" si="12"/>
        <v>0.70631382635117956</v>
      </c>
    </row>
    <row r="147" spans="1:9" ht="15.75" x14ac:dyDescent="0.25">
      <c r="A147" s="243" t="s">
        <v>559</v>
      </c>
      <c r="B147" s="244"/>
      <c r="C147" s="76" t="s">
        <v>560</v>
      </c>
      <c r="D147" s="77" t="s">
        <v>661</v>
      </c>
      <c r="E147" s="56">
        <f t="shared" si="11"/>
        <v>0.10540031264797266</v>
      </c>
      <c r="F147" s="79" t="s">
        <v>559</v>
      </c>
      <c r="G147" s="79" t="s">
        <v>560</v>
      </c>
      <c r="H147" s="80">
        <v>35270.51</v>
      </c>
      <c r="I147" s="84">
        <f t="shared" si="12"/>
        <v>0.11337570293848086</v>
      </c>
    </row>
    <row r="148" spans="1:9" ht="15.75" x14ac:dyDescent="0.25">
      <c r="A148" s="243" t="s">
        <v>562</v>
      </c>
      <c r="B148" s="244"/>
      <c r="C148" s="76" t="s">
        <v>662</v>
      </c>
      <c r="D148" s="77" t="s">
        <v>663</v>
      </c>
      <c r="E148" s="56">
        <f t="shared" si="11"/>
        <v>1.0054032315605805E-2</v>
      </c>
      <c r="F148" s="79" t="s">
        <v>562</v>
      </c>
      <c r="G148" s="79" t="s">
        <v>662</v>
      </c>
      <c r="H148" s="80">
        <v>3751</v>
      </c>
      <c r="I148" s="84">
        <f t="shared" si="12"/>
        <v>1.205744577331719E-2</v>
      </c>
    </row>
    <row r="149" spans="1:9" ht="15.75" x14ac:dyDescent="0.25">
      <c r="A149" s="243" t="s">
        <v>565</v>
      </c>
      <c r="B149" s="244"/>
      <c r="C149" s="76" t="s">
        <v>664</v>
      </c>
      <c r="D149" s="77" t="s">
        <v>665</v>
      </c>
      <c r="E149" s="56">
        <f t="shared" si="11"/>
        <v>2.0041578288479377E-2</v>
      </c>
      <c r="F149" s="79" t="s">
        <v>565</v>
      </c>
      <c r="G149" s="79" t="s">
        <v>664</v>
      </c>
      <c r="H149" s="80">
        <v>6179.04</v>
      </c>
      <c r="I149" s="84">
        <f t="shared" si="12"/>
        <v>1.9862287318357198E-2</v>
      </c>
    </row>
    <row r="150" spans="1:9" ht="15.75" x14ac:dyDescent="0.25">
      <c r="A150" s="243" t="s">
        <v>567</v>
      </c>
      <c r="B150" s="244"/>
      <c r="C150" s="76" t="s">
        <v>666</v>
      </c>
      <c r="D150" s="77" t="s">
        <v>667</v>
      </c>
      <c r="E150" s="56">
        <f t="shared" si="11"/>
        <v>2.5945889846724655E-2</v>
      </c>
      <c r="F150" s="79" t="s">
        <v>567</v>
      </c>
      <c r="G150" s="79" t="s">
        <v>666</v>
      </c>
      <c r="H150" s="80">
        <v>9600</v>
      </c>
      <c r="I150" s="84">
        <f t="shared" si="12"/>
        <v>3.0858832157783265E-2</v>
      </c>
    </row>
    <row r="151" spans="1:9" ht="15.75" x14ac:dyDescent="0.25">
      <c r="A151" s="243" t="s">
        <v>570</v>
      </c>
      <c r="B151" s="244"/>
      <c r="C151" s="76" t="s">
        <v>668</v>
      </c>
      <c r="D151" s="77" t="s">
        <v>669</v>
      </c>
      <c r="E151" s="56">
        <f t="shared" si="11"/>
        <v>8.1080905771014553E-3</v>
      </c>
      <c r="F151" s="79" t="s">
        <v>570</v>
      </c>
      <c r="G151" s="79" t="s">
        <v>668</v>
      </c>
      <c r="H151" s="80">
        <v>1861.59</v>
      </c>
      <c r="I151" s="84">
        <f t="shared" si="12"/>
        <v>5.9840097246466398E-3</v>
      </c>
    </row>
    <row r="152" spans="1:9" ht="15.75" x14ac:dyDescent="0.25">
      <c r="A152" s="243" t="s">
        <v>572</v>
      </c>
      <c r="B152" s="244"/>
      <c r="C152" s="76" t="s">
        <v>670</v>
      </c>
      <c r="D152" s="77" t="s">
        <v>671</v>
      </c>
      <c r="E152" s="56">
        <f t="shared" si="11"/>
        <v>4.1250721620061361E-2</v>
      </c>
      <c r="F152" s="79" t="s">
        <v>572</v>
      </c>
      <c r="G152" s="79" t="s">
        <v>670</v>
      </c>
      <c r="H152" s="80">
        <v>13878.88</v>
      </c>
      <c r="I152" s="84">
        <f t="shared" si="12"/>
        <v>4.461312796437656E-2</v>
      </c>
    </row>
    <row r="153" spans="1:9" ht="16.5" thickBot="1" x14ac:dyDescent="0.3">
      <c r="A153" s="252" t="s">
        <v>605</v>
      </c>
      <c r="B153" s="253"/>
      <c r="D153" s="77" t="s">
        <v>672</v>
      </c>
      <c r="E153" s="56">
        <f t="shared" si="11"/>
        <v>1</v>
      </c>
      <c r="G153" s="81" t="s">
        <v>606</v>
      </c>
      <c r="H153" s="83">
        <v>311094.08</v>
      </c>
      <c r="I153" s="84">
        <f t="shared" si="12"/>
        <v>1</v>
      </c>
    </row>
    <row r="156" spans="1:9" ht="15.75" thickBot="1" x14ac:dyDescent="0.3">
      <c r="A156" s="71" t="s">
        <v>20</v>
      </c>
    </row>
    <row r="157" spans="1:9" ht="15.75" x14ac:dyDescent="0.25">
      <c r="A157" s="246" t="s">
        <v>420</v>
      </c>
      <c r="B157" s="246"/>
      <c r="C157" s="245" t="s">
        <v>421</v>
      </c>
      <c r="D157" s="245" t="s">
        <v>422</v>
      </c>
      <c r="E157" s="245"/>
      <c r="F157" s="247" t="s">
        <v>423</v>
      </c>
      <c r="G157" s="254" t="s">
        <v>424</v>
      </c>
      <c r="H157" s="249" t="s">
        <v>422</v>
      </c>
      <c r="I157" s="249"/>
    </row>
    <row r="158" spans="1:9" ht="16.5" thickBot="1" x14ac:dyDescent="0.3">
      <c r="A158" s="246"/>
      <c r="B158" s="246"/>
      <c r="C158" s="245"/>
      <c r="D158" s="72" t="s">
        <v>425</v>
      </c>
      <c r="E158" s="72" t="s">
        <v>426</v>
      </c>
      <c r="F158" s="248"/>
      <c r="G158" s="255"/>
      <c r="H158" s="73" t="s">
        <v>425</v>
      </c>
      <c r="I158" s="73" t="s">
        <v>426</v>
      </c>
    </row>
    <row r="159" spans="1:9" ht="15.75" x14ac:dyDescent="0.25">
      <c r="A159" s="243" t="s">
        <v>427</v>
      </c>
      <c r="B159" s="244"/>
      <c r="C159" s="76" t="s">
        <v>339</v>
      </c>
      <c r="D159" s="77" t="s">
        <v>673</v>
      </c>
      <c r="E159" s="56">
        <f t="shared" ref="E159:E174" si="13">D159/$D$176</f>
        <v>0.20572172499481811</v>
      </c>
      <c r="F159" s="79" t="s">
        <v>427</v>
      </c>
      <c r="G159" s="79" t="s">
        <v>339</v>
      </c>
      <c r="H159" s="80">
        <v>83461.89</v>
      </c>
      <c r="I159" s="84">
        <f>H159/$H$176</f>
        <v>0.1894278072952294</v>
      </c>
    </row>
    <row r="160" spans="1:9" ht="15.75" x14ac:dyDescent="0.25">
      <c r="A160" s="243" t="s">
        <v>429</v>
      </c>
      <c r="B160" s="244"/>
      <c r="C160" s="76" t="s">
        <v>655</v>
      </c>
      <c r="D160" s="77" t="s">
        <v>674</v>
      </c>
      <c r="E160" s="56">
        <f t="shared" si="13"/>
        <v>0.11178883089843286</v>
      </c>
      <c r="F160" s="79" t="s">
        <v>429</v>
      </c>
      <c r="G160" s="79" t="s">
        <v>655</v>
      </c>
      <c r="H160" s="80">
        <v>47662.82</v>
      </c>
      <c r="I160" s="84">
        <f t="shared" ref="I160:I176" si="14">H160/$H$176</f>
        <v>0.10817707916879435</v>
      </c>
    </row>
    <row r="161" spans="1:9" ht="15.75" x14ac:dyDescent="0.25">
      <c r="A161" s="243" t="s">
        <v>433</v>
      </c>
      <c r="B161" s="244"/>
      <c r="C161" s="76" t="s">
        <v>657</v>
      </c>
      <c r="D161" s="77" t="s">
        <v>635</v>
      </c>
      <c r="E161" s="56">
        <f t="shared" si="13"/>
        <v>6.0552283403317801E-2</v>
      </c>
      <c r="F161" s="79" t="s">
        <v>433</v>
      </c>
      <c r="G161" s="79" t="s">
        <v>657</v>
      </c>
      <c r="H161" s="80">
        <v>24080.28</v>
      </c>
      <c r="I161" s="84">
        <f t="shared" si="14"/>
        <v>5.4653382992586992E-2</v>
      </c>
    </row>
    <row r="162" spans="1:9" ht="15.75" x14ac:dyDescent="0.25">
      <c r="A162" s="243" t="s">
        <v>437</v>
      </c>
      <c r="B162" s="244"/>
      <c r="C162" s="76" t="s">
        <v>675</v>
      </c>
      <c r="D162" s="77" t="s">
        <v>676</v>
      </c>
      <c r="E162" s="56">
        <f t="shared" si="13"/>
        <v>2.3289339770506845E-2</v>
      </c>
      <c r="F162" s="79" t="s">
        <v>437</v>
      </c>
      <c r="G162" s="79" t="s">
        <v>675</v>
      </c>
      <c r="H162" s="80">
        <v>6300</v>
      </c>
      <c r="I162" s="84">
        <f t="shared" si="14"/>
        <v>1.4298683937782206E-2</v>
      </c>
    </row>
    <row r="163" spans="1:9" ht="15.75" x14ac:dyDescent="0.25">
      <c r="A163" s="243" t="s">
        <v>441</v>
      </c>
      <c r="B163" s="244"/>
      <c r="C163" s="76" t="s">
        <v>308</v>
      </c>
      <c r="D163" s="77" t="s">
        <v>677</v>
      </c>
      <c r="E163" s="56">
        <f t="shared" si="13"/>
        <v>1.0091270922560616E-2</v>
      </c>
      <c r="F163" s="79" t="s">
        <v>441</v>
      </c>
      <c r="G163" s="79" t="s">
        <v>308</v>
      </c>
      <c r="H163" s="80">
        <v>5418.79</v>
      </c>
      <c r="I163" s="84">
        <f t="shared" si="14"/>
        <v>1.2298661196065847E-2</v>
      </c>
    </row>
    <row r="164" spans="1:9" ht="15.75" x14ac:dyDescent="0.25">
      <c r="A164" s="243" t="s">
        <v>444</v>
      </c>
      <c r="B164" s="244"/>
      <c r="C164" s="76" t="s">
        <v>340</v>
      </c>
      <c r="D164" s="77" t="s">
        <v>678</v>
      </c>
      <c r="E164" s="56">
        <f t="shared" si="13"/>
        <v>0.56406780924167577</v>
      </c>
      <c r="F164" s="79" t="s">
        <v>444</v>
      </c>
      <c r="G164" s="79" t="s">
        <v>340</v>
      </c>
      <c r="H164" s="80">
        <v>239174.87</v>
      </c>
      <c r="I164" s="84">
        <f t="shared" si="14"/>
        <v>0.54283902730002331</v>
      </c>
    </row>
    <row r="165" spans="1:9" ht="15.75" x14ac:dyDescent="0.25">
      <c r="A165" s="243" t="s">
        <v>446</v>
      </c>
      <c r="B165" s="244"/>
      <c r="C165" s="76" t="s">
        <v>679</v>
      </c>
      <c r="D165" s="77" t="s">
        <v>680</v>
      </c>
      <c r="E165" s="56">
        <f t="shared" si="13"/>
        <v>0.50304973904294792</v>
      </c>
      <c r="F165" s="79" t="s">
        <v>446</v>
      </c>
      <c r="G165" s="79" t="s">
        <v>679</v>
      </c>
      <c r="H165" s="80">
        <v>213062.72</v>
      </c>
      <c r="I165" s="84">
        <f t="shared" si="14"/>
        <v>0.48357404638161705</v>
      </c>
    </row>
    <row r="166" spans="1:9" ht="15.75" x14ac:dyDescent="0.25">
      <c r="A166" s="243" t="s">
        <v>449</v>
      </c>
      <c r="B166" s="244"/>
      <c r="C166" s="76" t="s">
        <v>681</v>
      </c>
      <c r="D166" s="77" t="s">
        <v>682</v>
      </c>
      <c r="E166" s="56">
        <f t="shared" si="13"/>
        <v>4.4715532359373145E-2</v>
      </c>
      <c r="F166" s="79" t="s">
        <v>449</v>
      </c>
      <c r="G166" s="79" t="s">
        <v>681</v>
      </c>
      <c r="H166" s="80">
        <v>19134.830000000002</v>
      </c>
      <c r="I166" s="84">
        <f t="shared" si="14"/>
        <v>4.3429029583046522E-2</v>
      </c>
    </row>
    <row r="167" spans="1:9" ht="15.75" x14ac:dyDescent="0.25">
      <c r="A167" s="243" t="s">
        <v>451</v>
      </c>
      <c r="B167" s="244"/>
      <c r="C167" s="76" t="s">
        <v>683</v>
      </c>
      <c r="D167" s="77" t="s">
        <v>569</v>
      </c>
      <c r="E167" s="56">
        <f t="shared" si="13"/>
        <v>1.6302537839354793E-2</v>
      </c>
      <c r="F167" s="79" t="s">
        <v>451</v>
      </c>
      <c r="G167" s="79" t="s">
        <v>683</v>
      </c>
      <c r="H167" s="80">
        <v>6977.32</v>
      </c>
      <c r="I167" s="84">
        <f t="shared" si="14"/>
        <v>1.5835951335359765E-2</v>
      </c>
    </row>
    <row r="168" spans="1:9" ht="15.75" x14ac:dyDescent="0.25">
      <c r="A168" s="243" t="s">
        <v>559</v>
      </c>
      <c r="B168" s="244"/>
      <c r="C168" s="76" t="s">
        <v>560</v>
      </c>
      <c r="D168" s="77" t="s">
        <v>684</v>
      </c>
      <c r="E168" s="56">
        <f t="shared" si="13"/>
        <v>0.23021046576350607</v>
      </c>
      <c r="F168" s="79" t="s">
        <v>559</v>
      </c>
      <c r="G168" s="79" t="s">
        <v>560</v>
      </c>
      <c r="H168" s="80">
        <v>117963.23</v>
      </c>
      <c r="I168" s="84">
        <f t="shared" si="14"/>
        <v>0.26773316540474729</v>
      </c>
    </row>
    <row r="169" spans="1:9" ht="15.75" x14ac:dyDescent="0.25">
      <c r="A169" s="243" t="s">
        <v>562</v>
      </c>
      <c r="B169" s="244"/>
      <c r="C169" s="76" t="s">
        <v>685</v>
      </c>
      <c r="D169" s="77" t="s">
        <v>686</v>
      </c>
      <c r="E169" s="56">
        <f t="shared" si="13"/>
        <v>0.13887899091948641</v>
      </c>
      <c r="F169" s="79" t="s">
        <v>562</v>
      </c>
      <c r="G169" s="79" t="s">
        <v>685</v>
      </c>
      <c r="H169" s="80">
        <v>51156.08</v>
      </c>
      <c r="I169" s="84">
        <f t="shared" si="14"/>
        <v>0.1161054951453812</v>
      </c>
    </row>
    <row r="170" spans="1:9" ht="31.5" x14ac:dyDescent="0.25">
      <c r="A170" s="243" t="s">
        <v>565</v>
      </c>
      <c r="B170" s="244"/>
      <c r="C170" s="76" t="s">
        <v>687</v>
      </c>
      <c r="D170" s="77" t="s">
        <v>688</v>
      </c>
      <c r="E170" s="56">
        <f t="shared" si="13"/>
        <v>1.5398911456259127E-2</v>
      </c>
      <c r="F170" s="79" t="s">
        <v>565</v>
      </c>
      <c r="G170" s="79" t="s">
        <v>687</v>
      </c>
      <c r="H170" s="80">
        <v>8382.68</v>
      </c>
      <c r="I170" s="84">
        <f t="shared" si="14"/>
        <v>1.9025601884375895E-2</v>
      </c>
    </row>
    <row r="171" spans="1:9" ht="15.75" x14ac:dyDescent="0.25">
      <c r="A171" s="243" t="s">
        <v>567</v>
      </c>
      <c r="B171" s="244"/>
      <c r="C171" s="76" t="s">
        <v>689</v>
      </c>
      <c r="D171" s="77" t="s">
        <v>690</v>
      </c>
      <c r="E171" s="56">
        <f t="shared" si="13"/>
        <v>3.5893530454305149E-2</v>
      </c>
      <c r="F171" s="79" t="s">
        <v>567</v>
      </c>
      <c r="G171" s="79" t="s">
        <v>689</v>
      </c>
      <c r="H171" s="80">
        <v>31998.84</v>
      </c>
      <c r="I171" s="84">
        <f t="shared" si="14"/>
        <v>7.2625603100898842E-2</v>
      </c>
    </row>
    <row r="172" spans="1:9" ht="15.75" x14ac:dyDescent="0.25">
      <c r="A172" s="243" t="s">
        <v>570</v>
      </c>
      <c r="B172" s="244"/>
      <c r="C172" s="76" t="s">
        <v>691</v>
      </c>
      <c r="D172" s="77" t="s">
        <v>692</v>
      </c>
      <c r="E172" s="56">
        <f t="shared" si="13"/>
        <v>3.0797822912518254E-2</v>
      </c>
      <c r="F172" s="79" t="s">
        <v>570</v>
      </c>
      <c r="G172" s="79" t="s">
        <v>691</v>
      </c>
      <c r="H172" s="80">
        <v>11165.55</v>
      </c>
      <c r="I172" s="84">
        <f t="shared" si="14"/>
        <v>2.5341693720873665E-2</v>
      </c>
    </row>
    <row r="173" spans="1:9" ht="15.75" x14ac:dyDescent="0.25">
      <c r="A173" s="243" t="s">
        <v>572</v>
      </c>
      <c r="B173" s="244"/>
      <c r="C173" s="76" t="s">
        <v>693</v>
      </c>
      <c r="D173" s="77" t="s">
        <v>694</v>
      </c>
      <c r="E173" s="56">
        <f t="shared" si="13"/>
        <v>7.6994557281295636E-3</v>
      </c>
      <c r="F173" s="79" t="s">
        <v>572</v>
      </c>
      <c r="G173" s="79" t="s">
        <v>693</v>
      </c>
      <c r="H173" s="80">
        <v>4905.93</v>
      </c>
      <c r="I173" s="84">
        <f t="shared" si="14"/>
        <v>1.1134657538235533E-2</v>
      </c>
    </row>
    <row r="174" spans="1:9" ht="15.75" x14ac:dyDescent="0.25">
      <c r="A174" s="243" t="s">
        <v>574</v>
      </c>
      <c r="B174" s="244"/>
      <c r="C174" s="76" t="s">
        <v>695</v>
      </c>
      <c r="D174" s="77" t="s">
        <v>696</v>
      </c>
      <c r="E174" s="56">
        <f t="shared" si="13"/>
        <v>1.5417542928075532E-3</v>
      </c>
      <c r="F174" s="79" t="s">
        <v>574</v>
      </c>
      <c r="G174" s="79" t="s">
        <v>695</v>
      </c>
      <c r="H174" s="80">
        <v>0</v>
      </c>
      <c r="I174" s="84">
        <f t="shared" si="14"/>
        <v>0</v>
      </c>
    </row>
    <row r="175" spans="1:9" ht="15.75" x14ac:dyDescent="0.25">
      <c r="F175" s="79" t="s">
        <v>576</v>
      </c>
      <c r="G175" s="79" t="s">
        <v>697</v>
      </c>
      <c r="H175" s="80">
        <v>10354.15</v>
      </c>
      <c r="I175" s="84">
        <f t="shared" si="14"/>
        <v>2.350011401498216E-2</v>
      </c>
    </row>
    <row r="176" spans="1:9" ht="16.5" thickBot="1" x14ac:dyDescent="0.3">
      <c r="A176" s="252" t="s">
        <v>605</v>
      </c>
      <c r="B176" s="253"/>
      <c r="C176" s="81" t="s">
        <v>606</v>
      </c>
      <c r="D176" s="77">
        <v>429381</v>
      </c>
      <c r="E176" s="56">
        <f>D176/$D$176</f>
        <v>1</v>
      </c>
      <c r="H176" s="83">
        <v>440599.99</v>
      </c>
      <c r="I176" s="84">
        <f t="shared" si="14"/>
        <v>1</v>
      </c>
    </row>
    <row r="179" spans="1:9" ht="15.75" thickBot="1" x14ac:dyDescent="0.3">
      <c r="A179" s="71" t="s">
        <v>187</v>
      </c>
    </row>
    <row r="180" spans="1:9" ht="15.75" x14ac:dyDescent="0.25">
      <c r="A180" s="246" t="s">
        <v>420</v>
      </c>
      <c r="B180" s="246"/>
      <c r="C180" s="245" t="s">
        <v>421</v>
      </c>
      <c r="D180" s="245" t="s">
        <v>422</v>
      </c>
      <c r="E180" s="245"/>
      <c r="F180" s="247" t="s">
        <v>423</v>
      </c>
      <c r="G180" s="254" t="s">
        <v>424</v>
      </c>
      <c r="H180" s="249" t="s">
        <v>422</v>
      </c>
      <c r="I180" s="249"/>
    </row>
    <row r="181" spans="1:9" ht="16.5" thickBot="1" x14ac:dyDescent="0.3">
      <c r="A181" s="246"/>
      <c r="B181" s="246"/>
      <c r="C181" s="245"/>
      <c r="D181" s="72" t="s">
        <v>425</v>
      </c>
      <c r="E181" s="72" t="s">
        <v>426</v>
      </c>
      <c r="F181" s="248"/>
      <c r="G181" s="255"/>
      <c r="H181" s="73" t="s">
        <v>425</v>
      </c>
      <c r="I181" s="73" t="s">
        <v>426</v>
      </c>
    </row>
    <row r="182" spans="1:9" ht="15.75" x14ac:dyDescent="0.25">
      <c r="A182" s="243" t="s">
        <v>427</v>
      </c>
      <c r="B182" s="244"/>
      <c r="C182" s="76" t="s">
        <v>339</v>
      </c>
      <c r="D182" s="77" t="s">
        <v>698</v>
      </c>
      <c r="E182" s="56">
        <f>D182/$D$208</f>
        <v>0.10934413365626712</v>
      </c>
      <c r="F182" s="79" t="s">
        <v>427</v>
      </c>
      <c r="G182" s="79" t="s">
        <v>339</v>
      </c>
      <c r="H182" s="80">
        <v>20738.96</v>
      </c>
      <c r="I182" s="56">
        <f t="shared" ref="I182:I208" si="15">H182/$H$208</f>
        <v>0.12461192764190383</v>
      </c>
    </row>
    <row r="183" spans="1:9" ht="15.75" x14ac:dyDescent="0.25">
      <c r="A183" s="243" t="s">
        <v>429</v>
      </c>
      <c r="B183" s="244"/>
      <c r="C183" s="76" t="s">
        <v>699</v>
      </c>
      <c r="D183" s="77" t="s">
        <v>700</v>
      </c>
      <c r="E183" s="56">
        <f t="shared" ref="E183:E208" si="16">D183/$D$208</f>
        <v>7.0500719344980201E-2</v>
      </c>
      <c r="F183" s="79" t="s">
        <v>429</v>
      </c>
      <c r="G183" s="79" t="s">
        <v>699</v>
      </c>
      <c r="H183" s="80">
        <v>14447.75</v>
      </c>
      <c r="I183" s="56">
        <f t="shared" si="15"/>
        <v>8.6810620088389981E-2</v>
      </c>
    </row>
    <row r="184" spans="1:9" ht="15.75" x14ac:dyDescent="0.25">
      <c r="A184" s="243" t="s">
        <v>701</v>
      </c>
      <c r="B184" s="244"/>
      <c r="C184" s="76" t="s">
        <v>702</v>
      </c>
      <c r="D184" s="77" t="s">
        <v>700</v>
      </c>
      <c r="E184" s="56">
        <f t="shared" si="16"/>
        <v>7.0500719344980201E-2</v>
      </c>
      <c r="F184" s="79" t="s">
        <v>701</v>
      </c>
      <c r="G184" s="79" t="s">
        <v>702</v>
      </c>
      <c r="H184" s="80">
        <v>14447.75</v>
      </c>
      <c r="I184" s="56">
        <f t="shared" si="15"/>
        <v>8.6810620088389981E-2</v>
      </c>
    </row>
    <row r="185" spans="1:9" ht="15.75" x14ac:dyDescent="0.25">
      <c r="A185" s="243" t="s">
        <v>433</v>
      </c>
      <c r="B185" s="244"/>
      <c r="C185" s="76" t="s">
        <v>626</v>
      </c>
      <c r="D185" s="77" t="s">
        <v>703</v>
      </c>
      <c r="E185" s="56">
        <f t="shared" si="16"/>
        <v>3.8843414311286927E-2</v>
      </c>
      <c r="F185" s="79" t="s">
        <v>433</v>
      </c>
      <c r="G185" s="79" t="s">
        <v>626</v>
      </c>
      <c r="H185" s="80">
        <v>6291.21</v>
      </c>
      <c r="I185" s="56">
        <f t="shared" si="15"/>
        <v>3.7801307553513866E-2</v>
      </c>
    </row>
    <row r="186" spans="1:9" ht="15.75" x14ac:dyDescent="0.25">
      <c r="A186" s="243" t="s">
        <v>704</v>
      </c>
      <c r="B186" s="244"/>
      <c r="C186" s="76" t="s">
        <v>705</v>
      </c>
      <c r="D186" s="77" t="s">
        <v>706</v>
      </c>
      <c r="E186" s="56">
        <f t="shared" si="16"/>
        <v>2.2258582168746828E-2</v>
      </c>
      <c r="F186" s="79" t="s">
        <v>704</v>
      </c>
      <c r="G186" s="79" t="s">
        <v>705</v>
      </c>
      <c r="H186" s="80">
        <v>4476.21</v>
      </c>
      <c r="I186" s="56">
        <f t="shared" si="15"/>
        <v>2.6895714955328831E-2</v>
      </c>
    </row>
    <row r="187" spans="1:9" ht="15.75" x14ac:dyDescent="0.25">
      <c r="A187" s="243" t="s">
        <v>707</v>
      </c>
      <c r="B187" s="244"/>
      <c r="C187" s="76" t="s">
        <v>708</v>
      </c>
      <c r="D187" s="77" t="s">
        <v>709</v>
      </c>
      <c r="E187" s="56">
        <f t="shared" si="16"/>
        <v>1.6584832142540099E-2</v>
      </c>
      <c r="F187" s="79" t="s">
        <v>707</v>
      </c>
      <c r="G187" s="79" t="s">
        <v>708</v>
      </c>
      <c r="H187" s="80">
        <v>1815</v>
      </c>
      <c r="I187" s="56">
        <f t="shared" si="15"/>
        <v>1.0905592598185033E-2</v>
      </c>
    </row>
    <row r="188" spans="1:9" ht="15.75" x14ac:dyDescent="0.25">
      <c r="A188" s="243" t="s">
        <v>444</v>
      </c>
      <c r="B188" s="244"/>
      <c r="C188" s="76" t="s">
        <v>340</v>
      </c>
      <c r="D188" s="77" t="s">
        <v>710</v>
      </c>
      <c r="E188" s="56">
        <f t="shared" si="16"/>
        <v>0.81817801109496491</v>
      </c>
      <c r="F188" s="79" t="s">
        <v>444</v>
      </c>
      <c r="G188" s="79" t="s">
        <v>340</v>
      </c>
      <c r="H188" s="80">
        <v>136125.29</v>
      </c>
      <c r="I188" s="56">
        <f t="shared" si="15"/>
        <v>0.81792118735525687</v>
      </c>
    </row>
    <row r="189" spans="1:9" ht="15.75" x14ac:dyDescent="0.25">
      <c r="A189" s="243" t="s">
        <v>446</v>
      </c>
      <c r="B189" s="244"/>
      <c r="C189" s="76" t="s">
        <v>711</v>
      </c>
      <c r="D189" s="77" t="s">
        <v>712</v>
      </c>
      <c r="E189" s="56">
        <f t="shared" si="16"/>
        <v>0.73764348150612991</v>
      </c>
      <c r="F189" s="79" t="s">
        <v>446</v>
      </c>
      <c r="G189" s="79" t="s">
        <v>711</v>
      </c>
      <c r="H189" s="80">
        <v>134030.54</v>
      </c>
      <c r="I189" s="56">
        <f t="shared" si="15"/>
        <v>0.80533469143512015</v>
      </c>
    </row>
    <row r="190" spans="1:9" ht="15.75" x14ac:dyDescent="0.25">
      <c r="A190" s="243" t="s">
        <v>713</v>
      </c>
      <c r="B190" s="244"/>
      <c r="C190" s="76" t="s">
        <v>714</v>
      </c>
      <c r="D190" s="77" t="s">
        <v>715</v>
      </c>
      <c r="E190" s="56">
        <f t="shared" si="16"/>
        <v>0.16714215485158226</v>
      </c>
      <c r="F190" s="79" t="s">
        <v>713</v>
      </c>
      <c r="G190" s="79" t="s">
        <v>714</v>
      </c>
      <c r="H190" s="80">
        <v>31146.05</v>
      </c>
      <c r="I190" s="56">
        <f t="shared" si="15"/>
        <v>0.18714387456898124</v>
      </c>
    </row>
    <row r="191" spans="1:9" ht="15.75" x14ac:dyDescent="0.25">
      <c r="A191" s="243" t="s">
        <v>716</v>
      </c>
      <c r="B191" s="244"/>
      <c r="C191" s="76" t="s">
        <v>717</v>
      </c>
      <c r="D191" s="77" t="s">
        <v>718</v>
      </c>
      <c r="E191" s="56">
        <f t="shared" si="16"/>
        <v>1.1882143709828123E-2</v>
      </c>
      <c r="F191" s="79" t="s">
        <v>716</v>
      </c>
      <c r="G191" s="79" t="s">
        <v>717</v>
      </c>
      <c r="H191" s="80">
        <v>500</v>
      </c>
      <c r="I191" s="56">
        <f t="shared" si="15"/>
        <v>3.0042954815936731E-3</v>
      </c>
    </row>
    <row r="192" spans="1:9" ht="15.75" x14ac:dyDescent="0.25">
      <c r="A192" s="243" t="s">
        <v>719</v>
      </c>
      <c r="B192" s="244"/>
      <c r="C192" s="76" t="s">
        <v>720</v>
      </c>
      <c r="D192" s="77" t="s">
        <v>721</v>
      </c>
      <c r="E192" s="56">
        <f t="shared" si="16"/>
        <v>0.45247203247025491</v>
      </c>
      <c r="F192" s="79" t="s">
        <v>719</v>
      </c>
      <c r="G192" s="79" t="s">
        <v>720</v>
      </c>
      <c r="H192" s="80">
        <v>85614.48</v>
      </c>
      <c r="I192" s="56">
        <f t="shared" si="15"/>
        <v>0.51442239084598373</v>
      </c>
    </row>
    <row r="193" spans="1:9" ht="15.75" x14ac:dyDescent="0.25">
      <c r="A193" s="243" t="s">
        <v>722</v>
      </c>
      <c r="B193" s="244"/>
      <c r="C193" s="76" t="s">
        <v>723</v>
      </c>
      <c r="D193" s="77" t="s">
        <v>724</v>
      </c>
      <c r="E193" s="56">
        <f t="shared" si="16"/>
        <v>0.10614715047446456</v>
      </c>
      <c r="F193" s="79" t="s">
        <v>722</v>
      </c>
      <c r="G193" s="79" t="s">
        <v>723</v>
      </c>
      <c r="H193" s="80">
        <v>16770.009999999998</v>
      </c>
      <c r="I193" s="56">
        <f t="shared" si="15"/>
        <v>0.10076413053856141</v>
      </c>
    </row>
    <row r="194" spans="1:9" ht="15.75" x14ac:dyDescent="0.25">
      <c r="A194" s="243" t="s">
        <v>449</v>
      </c>
      <c r="B194" s="244"/>
      <c r="C194" s="76" t="s">
        <v>725</v>
      </c>
      <c r="D194" s="77" t="s">
        <v>726</v>
      </c>
      <c r="E194" s="56">
        <f t="shared" si="16"/>
        <v>8.0534529588835058E-2</v>
      </c>
      <c r="F194" s="79" t="s">
        <v>449</v>
      </c>
      <c r="G194" s="79" t="s">
        <v>725</v>
      </c>
      <c r="H194" s="80">
        <v>2094.75</v>
      </c>
      <c r="I194" s="56">
        <f t="shared" si="15"/>
        <v>1.2586495920136694E-2</v>
      </c>
    </row>
    <row r="195" spans="1:9" ht="31.5" x14ac:dyDescent="0.25">
      <c r="A195" s="243" t="s">
        <v>727</v>
      </c>
      <c r="B195" s="244"/>
      <c r="C195" s="76" t="s">
        <v>728</v>
      </c>
      <c r="D195" s="77" t="s">
        <v>592</v>
      </c>
      <c r="E195" s="56">
        <f t="shared" si="16"/>
        <v>3.1685716559541659E-2</v>
      </c>
      <c r="F195" s="79" t="s">
        <v>727</v>
      </c>
      <c r="G195" s="79" t="s">
        <v>728</v>
      </c>
      <c r="H195" s="80">
        <v>934.75</v>
      </c>
      <c r="I195" s="56">
        <f t="shared" si="15"/>
        <v>5.6165304028393719E-3</v>
      </c>
    </row>
    <row r="196" spans="1:9" ht="31.5" x14ac:dyDescent="0.25">
      <c r="A196" s="243" t="s">
        <v>729</v>
      </c>
      <c r="B196" s="244"/>
      <c r="C196" s="76" t="s">
        <v>730</v>
      </c>
      <c r="D196" s="77" t="s">
        <v>731</v>
      </c>
      <c r="E196" s="56">
        <f t="shared" si="16"/>
        <v>2.640476379961805E-2</v>
      </c>
      <c r="F196" s="79" t="s">
        <v>729</v>
      </c>
      <c r="G196" s="79" t="s">
        <v>730</v>
      </c>
      <c r="H196" s="80">
        <v>0</v>
      </c>
      <c r="I196" s="56">
        <f t="shared" si="15"/>
        <v>0</v>
      </c>
    </row>
    <row r="197" spans="1:9" ht="15.75" x14ac:dyDescent="0.25">
      <c r="A197" s="243" t="s">
        <v>732</v>
      </c>
      <c r="B197" s="244"/>
      <c r="C197" s="76" t="s">
        <v>733</v>
      </c>
      <c r="D197" s="77" t="s">
        <v>718</v>
      </c>
      <c r="E197" s="56">
        <f t="shared" si="16"/>
        <v>1.1882143709828123E-2</v>
      </c>
      <c r="F197" s="79" t="s">
        <v>732</v>
      </c>
      <c r="G197" s="79" t="s">
        <v>733</v>
      </c>
      <c r="H197" s="80">
        <v>0</v>
      </c>
      <c r="I197" s="56">
        <f t="shared" si="15"/>
        <v>0</v>
      </c>
    </row>
    <row r="198" spans="1:9" ht="15.75" x14ac:dyDescent="0.25">
      <c r="A198" s="243" t="s">
        <v>734</v>
      </c>
      <c r="B198" s="244"/>
      <c r="C198" s="76" t="s">
        <v>735</v>
      </c>
      <c r="D198" s="77" t="s">
        <v>736</v>
      </c>
      <c r="E198" s="56">
        <f t="shared" si="16"/>
        <v>1.0561905519847221E-2</v>
      </c>
      <c r="F198" s="79" t="s">
        <v>734</v>
      </c>
      <c r="G198" s="79" t="s">
        <v>735</v>
      </c>
      <c r="H198" s="80">
        <v>1160</v>
      </c>
      <c r="I198" s="56">
        <f t="shared" si="15"/>
        <v>6.9699655172973211E-3</v>
      </c>
    </row>
    <row r="199" spans="1:9" ht="15.75" x14ac:dyDescent="0.25">
      <c r="A199" s="243" t="s">
        <v>559</v>
      </c>
      <c r="B199" s="244"/>
      <c r="C199" s="76" t="s">
        <v>560</v>
      </c>
      <c r="D199" s="77" t="s">
        <v>737</v>
      </c>
      <c r="E199" s="56">
        <f t="shared" si="16"/>
        <v>7.2477855248768E-2</v>
      </c>
      <c r="F199" s="79" t="s">
        <v>559</v>
      </c>
      <c r="G199" s="79" t="s">
        <v>560</v>
      </c>
      <c r="H199" s="80">
        <v>9564.1200000000008</v>
      </c>
      <c r="I199" s="56">
        <f t="shared" si="15"/>
        <v>5.7466885002839363E-2</v>
      </c>
    </row>
    <row r="200" spans="1:9" ht="31.5" x14ac:dyDescent="0.25">
      <c r="A200" s="243" t="s">
        <v>562</v>
      </c>
      <c r="B200" s="244"/>
      <c r="C200" s="76" t="s">
        <v>738</v>
      </c>
      <c r="D200" s="77" t="s">
        <v>736</v>
      </c>
      <c r="E200" s="56">
        <f t="shared" si="16"/>
        <v>1.0561905519847221E-2</v>
      </c>
      <c r="F200" s="79" t="s">
        <v>562</v>
      </c>
      <c r="G200" s="79" t="s">
        <v>738</v>
      </c>
      <c r="H200" s="80">
        <v>475</v>
      </c>
      <c r="I200" s="56">
        <f t="shared" si="15"/>
        <v>2.8540807075139894E-3</v>
      </c>
    </row>
    <row r="201" spans="1:9" ht="31.5" x14ac:dyDescent="0.25">
      <c r="A201" s="243" t="s">
        <v>565</v>
      </c>
      <c r="B201" s="244"/>
      <c r="C201" s="76" t="s">
        <v>739</v>
      </c>
      <c r="D201" s="77" t="s">
        <v>740</v>
      </c>
      <c r="E201" s="56">
        <f t="shared" si="16"/>
        <v>2.3764287419656247E-3</v>
      </c>
      <c r="F201" s="79" t="s">
        <v>565</v>
      </c>
      <c r="G201" s="79" t="s">
        <v>739</v>
      </c>
      <c r="H201" s="80">
        <v>81.680000000000007</v>
      </c>
      <c r="I201" s="56">
        <f t="shared" si="15"/>
        <v>4.907817098731425E-4</v>
      </c>
    </row>
    <row r="202" spans="1:9" ht="15.75" x14ac:dyDescent="0.25">
      <c r="A202" s="243" t="s">
        <v>567</v>
      </c>
      <c r="B202" s="244"/>
      <c r="C202" s="76" t="s">
        <v>741</v>
      </c>
      <c r="D202" s="77" t="s">
        <v>742</v>
      </c>
      <c r="E202" s="56">
        <f t="shared" si="16"/>
        <v>8.7288868168777355E-3</v>
      </c>
      <c r="F202" s="79" t="s">
        <v>567</v>
      </c>
      <c r="G202" s="79" t="s">
        <v>741</v>
      </c>
      <c r="H202" s="80">
        <v>640.79999999999995</v>
      </c>
      <c r="I202" s="56">
        <f t="shared" si="15"/>
        <v>3.8503050892104511E-3</v>
      </c>
    </row>
    <row r="203" spans="1:9" ht="15.75" x14ac:dyDescent="0.25">
      <c r="A203" s="243" t="s">
        <v>570</v>
      </c>
      <c r="B203" s="244"/>
      <c r="C203" s="76" t="s">
        <v>743</v>
      </c>
      <c r="D203" s="77" t="s">
        <v>744</v>
      </c>
      <c r="E203" s="56">
        <f t="shared" si="16"/>
        <v>1.0561905519847221E-3</v>
      </c>
      <c r="F203" s="79" t="s">
        <v>570</v>
      </c>
      <c r="G203" s="79" t="s">
        <v>743</v>
      </c>
      <c r="H203" s="80">
        <v>180.64</v>
      </c>
      <c r="I203" s="56">
        <f t="shared" si="15"/>
        <v>1.085391871590162E-3</v>
      </c>
    </row>
    <row r="204" spans="1:9" ht="31.5" x14ac:dyDescent="0.25">
      <c r="A204" s="243" t="s">
        <v>572</v>
      </c>
      <c r="B204" s="244"/>
      <c r="C204" s="76" t="s">
        <v>745</v>
      </c>
      <c r="D204" s="77" t="s">
        <v>742</v>
      </c>
      <c r="E204" s="56">
        <f t="shared" si="16"/>
        <v>8.7288868168777355E-3</v>
      </c>
      <c r="F204" s="79" t="s">
        <v>572</v>
      </c>
      <c r="G204" s="79" t="s">
        <v>745</v>
      </c>
      <c r="H204" s="80">
        <v>0</v>
      </c>
      <c r="I204" s="56">
        <f t="shared" si="15"/>
        <v>0</v>
      </c>
    </row>
    <row r="205" spans="1:9" ht="31.5" x14ac:dyDescent="0.25">
      <c r="A205" s="243" t="s">
        <v>574</v>
      </c>
      <c r="B205" s="244"/>
      <c r="C205" s="76" t="s">
        <v>746</v>
      </c>
      <c r="D205" s="77" t="s">
        <v>747</v>
      </c>
      <c r="E205" s="56">
        <f t="shared" si="16"/>
        <v>1.1783917988493544E-2</v>
      </c>
      <c r="F205" s="79" t="s">
        <v>574</v>
      </c>
      <c r="G205" s="79" t="s">
        <v>746</v>
      </c>
      <c r="H205" s="80">
        <v>5994.45</v>
      </c>
      <c r="I205" s="56">
        <f t="shared" si="15"/>
        <v>3.6018198099278385E-2</v>
      </c>
    </row>
    <row r="206" spans="1:9" ht="31.5" x14ac:dyDescent="0.25">
      <c r="A206" s="243" t="s">
        <v>576</v>
      </c>
      <c r="B206" s="244"/>
      <c r="C206" s="76" t="s">
        <v>748</v>
      </c>
      <c r="D206" s="77" t="s">
        <v>749</v>
      </c>
      <c r="E206" s="56">
        <f t="shared" si="16"/>
        <v>2.6186554831578009E-2</v>
      </c>
      <c r="F206" s="79" t="s">
        <v>576</v>
      </c>
      <c r="G206" s="79" t="s">
        <v>748</v>
      </c>
      <c r="H206" s="80">
        <v>1949.49</v>
      </c>
      <c r="I206" s="56">
        <f t="shared" si="15"/>
        <v>1.1713687996824099E-2</v>
      </c>
    </row>
    <row r="207" spans="1:9" ht="31.5" x14ac:dyDescent="0.25">
      <c r="A207" s="243" t="s">
        <v>578</v>
      </c>
      <c r="B207" s="244"/>
      <c r="C207" s="76" t="s">
        <v>750</v>
      </c>
      <c r="D207" s="77" t="s">
        <v>751</v>
      </c>
      <c r="E207" s="56">
        <f t="shared" si="16"/>
        <v>3.0550839811434075E-3</v>
      </c>
      <c r="F207" s="79" t="s">
        <v>578</v>
      </c>
      <c r="G207" s="79" t="s">
        <v>750</v>
      </c>
      <c r="H207" s="80">
        <v>242.06</v>
      </c>
      <c r="I207" s="56">
        <f t="shared" si="15"/>
        <v>1.454439528549129E-3</v>
      </c>
    </row>
    <row r="208" spans="1:9" ht="16.5" thickBot="1" x14ac:dyDescent="0.3">
      <c r="D208" s="77" t="s">
        <v>752</v>
      </c>
      <c r="E208" s="56">
        <f t="shared" si="16"/>
        <v>1</v>
      </c>
      <c r="H208" s="83">
        <v>166428.37</v>
      </c>
      <c r="I208" s="56">
        <f t="shared" si="15"/>
        <v>1</v>
      </c>
    </row>
    <row r="211" spans="1:9" ht="15.75" thickBot="1" x14ac:dyDescent="0.3">
      <c r="A211" s="71" t="s">
        <v>24</v>
      </c>
    </row>
    <row r="212" spans="1:9" ht="15.75" x14ac:dyDescent="0.25">
      <c r="A212" s="246" t="s">
        <v>420</v>
      </c>
      <c r="B212" s="246"/>
      <c r="C212" s="245" t="s">
        <v>421</v>
      </c>
      <c r="D212" s="245" t="s">
        <v>422</v>
      </c>
      <c r="E212" s="245"/>
      <c r="F212" s="247" t="s">
        <v>423</v>
      </c>
      <c r="G212" s="254" t="s">
        <v>424</v>
      </c>
      <c r="H212" s="249" t="s">
        <v>422</v>
      </c>
      <c r="I212" s="249"/>
    </row>
    <row r="213" spans="1:9" ht="16.5" thickBot="1" x14ac:dyDescent="0.3">
      <c r="A213" s="246"/>
      <c r="B213" s="246"/>
      <c r="C213" s="245"/>
      <c r="D213" s="72" t="s">
        <v>425</v>
      </c>
      <c r="E213" s="72" t="s">
        <v>426</v>
      </c>
      <c r="F213" s="248"/>
      <c r="G213" s="255"/>
      <c r="H213" s="73" t="s">
        <v>425</v>
      </c>
      <c r="I213" s="73" t="s">
        <v>426</v>
      </c>
    </row>
    <row r="214" spans="1:9" ht="15.75" x14ac:dyDescent="0.25">
      <c r="A214" s="243" t="s">
        <v>427</v>
      </c>
      <c r="B214" s="244"/>
      <c r="C214" s="76" t="s">
        <v>339</v>
      </c>
      <c r="D214" s="77" t="s">
        <v>753</v>
      </c>
      <c r="E214" s="56">
        <f>D214/$D$229</f>
        <v>9.7413727432010364E-2</v>
      </c>
      <c r="F214" s="57" t="s">
        <v>427</v>
      </c>
      <c r="G214" s="57" t="s">
        <v>339</v>
      </c>
      <c r="H214" s="80">
        <v>5410.67</v>
      </c>
      <c r="I214" s="56">
        <f>H214/$H$229</f>
        <v>0.10338572104712754</v>
      </c>
    </row>
    <row r="215" spans="1:9" ht="15.75" x14ac:dyDescent="0.25">
      <c r="A215" s="243" t="s">
        <v>429</v>
      </c>
      <c r="B215" s="244"/>
      <c r="C215" s="76" t="s">
        <v>754</v>
      </c>
      <c r="D215" s="77" t="s">
        <v>755</v>
      </c>
      <c r="E215" s="56">
        <f t="shared" ref="E215:E229" si="17">D215/$D$229</f>
        <v>5.9705187780909573E-2</v>
      </c>
      <c r="F215" s="57" t="s">
        <v>429</v>
      </c>
      <c r="G215" s="57" t="s">
        <v>754</v>
      </c>
      <c r="H215" s="80">
        <v>3426.38</v>
      </c>
      <c r="I215" s="56">
        <f t="shared" ref="I215:I228" si="18">H215/$H$229</f>
        <v>6.5470406970200901E-2</v>
      </c>
    </row>
    <row r="216" spans="1:9" ht="15.75" x14ac:dyDescent="0.25">
      <c r="A216" s="243" t="s">
        <v>433</v>
      </c>
      <c r="B216" s="244"/>
      <c r="C216" s="76" t="s">
        <v>756</v>
      </c>
      <c r="D216" s="77" t="s">
        <v>757</v>
      </c>
      <c r="E216" s="56">
        <f t="shared" si="17"/>
        <v>3.7708539651100784E-2</v>
      </c>
      <c r="F216" s="57" t="s">
        <v>433</v>
      </c>
      <c r="G216" s="57" t="s">
        <v>756</v>
      </c>
      <c r="H216" s="80">
        <v>1984.29</v>
      </c>
      <c r="I216" s="56">
        <f t="shared" si="18"/>
        <v>3.7915314076926644E-2</v>
      </c>
    </row>
    <row r="217" spans="1:9" ht="15.75" x14ac:dyDescent="0.25">
      <c r="A217" s="243" t="s">
        <v>444</v>
      </c>
      <c r="B217" s="244"/>
      <c r="C217" s="76" t="s">
        <v>340</v>
      </c>
      <c r="D217" s="77" t="s">
        <v>758</v>
      </c>
      <c r="E217" s="56">
        <f t="shared" si="17"/>
        <v>0.78513750285670758</v>
      </c>
      <c r="F217" s="57" t="s">
        <v>444</v>
      </c>
      <c r="G217" s="57" t="s">
        <v>340</v>
      </c>
      <c r="H217" s="80">
        <v>40940.28</v>
      </c>
      <c r="I217" s="56">
        <f t="shared" si="18"/>
        <v>0.78227656975407756</v>
      </c>
    </row>
    <row r="218" spans="1:9" ht="15.75" x14ac:dyDescent="0.25">
      <c r="A218" s="243" t="s">
        <v>446</v>
      </c>
      <c r="B218" s="244"/>
      <c r="C218" s="76" t="s">
        <v>759</v>
      </c>
      <c r="D218" s="77" t="s">
        <v>760</v>
      </c>
      <c r="E218" s="56">
        <f t="shared" si="17"/>
        <v>0.6035651710215586</v>
      </c>
      <c r="F218" s="57" t="s">
        <v>446</v>
      </c>
      <c r="G218" s="57" t="s">
        <v>759</v>
      </c>
      <c r="H218" s="80">
        <v>32126.95</v>
      </c>
      <c r="I218" s="56">
        <f t="shared" si="18"/>
        <v>0.61387367752884836</v>
      </c>
    </row>
    <row r="219" spans="1:9" ht="15.75" x14ac:dyDescent="0.25">
      <c r="A219" s="243" t="s">
        <v>449</v>
      </c>
      <c r="B219" s="244"/>
      <c r="C219" s="76" t="s">
        <v>761</v>
      </c>
      <c r="D219" s="77" t="s">
        <v>762</v>
      </c>
      <c r="E219" s="56">
        <f t="shared" si="17"/>
        <v>6.7304029862116255E-2</v>
      </c>
      <c r="F219" s="57" t="s">
        <v>449</v>
      </c>
      <c r="G219" s="57" t="s">
        <v>761</v>
      </c>
      <c r="H219" s="80">
        <v>2790.56</v>
      </c>
      <c r="I219" s="56">
        <f t="shared" si="18"/>
        <v>5.3321318381138051E-2</v>
      </c>
    </row>
    <row r="220" spans="1:9" ht="15.75" x14ac:dyDescent="0.25">
      <c r="A220" s="243" t="s">
        <v>451</v>
      </c>
      <c r="B220" s="244"/>
      <c r="C220" s="76" t="s">
        <v>763</v>
      </c>
      <c r="D220" s="77" t="s">
        <v>627</v>
      </c>
      <c r="E220" s="56">
        <f t="shared" si="17"/>
        <v>8.2273177420583529E-2</v>
      </c>
      <c r="F220" s="57" t="s">
        <v>451</v>
      </c>
      <c r="G220" s="57" t="s">
        <v>763</v>
      </c>
      <c r="H220" s="80">
        <v>4342.2700000000004</v>
      </c>
      <c r="I220" s="56">
        <f t="shared" si="18"/>
        <v>8.2971002654257331E-2</v>
      </c>
    </row>
    <row r="221" spans="1:9" ht="15.75" x14ac:dyDescent="0.25">
      <c r="A221" s="243" t="s">
        <v>453</v>
      </c>
      <c r="B221" s="244"/>
      <c r="C221" s="76" t="s">
        <v>764</v>
      </c>
      <c r="D221" s="77" t="s">
        <v>765</v>
      </c>
      <c r="E221" s="56">
        <f t="shared" si="17"/>
        <v>3.1995124552449149E-2</v>
      </c>
      <c r="F221" s="57" t="s">
        <v>453</v>
      </c>
      <c r="G221" s="57" t="s">
        <v>764</v>
      </c>
      <c r="H221" s="80">
        <v>1680.5</v>
      </c>
      <c r="I221" s="56">
        <f t="shared" si="18"/>
        <v>3.2110571189833757E-2</v>
      </c>
    </row>
    <row r="222" spans="1:9" ht="15.75" x14ac:dyDescent="0.25">
      <c r="A222" s="243" t="s">
        <v>559</v>
      </c>
      <c r="B222" s="244"/>
      <c r="C222" s="76" t="s">
        <v>560</v>
      </c>
      <c r="D222" s="77" t="s">
        <v>766</v>
      </c>
      <c r="E222" s="56">
        <f t="shared" si="17"/>
        <v>0.1174487697112821</v>
      </c>
      <c r="F222" s="57" t="s">
        <v>559</v>
      </c>
      <c r="G222" s="57" t="s">
        <v>560</v>
      </c>
      <c r="H222" s="80">
        <v>5983.84</v>
      </c>
      <c r="I222" s="56">
        <f t="shared" si="18"/>
        <v>0.11433770919879491</v>
      </c>
    </row>
    <row r="223" spans="1:9" ht="15.75" x14ac:dyDescent="0.25">
      <c r="A223" s="243" t="s">
        <v>562</v>
      </c>
      <c r="B223" s="244"/>
      <c r="C223" s="76" t="s">
        <v>767</v>
      </c>
      <c r="D223" s="77" t="s">
        <v>768</v>
      </c>
      <c r="E223" s="56">
        <f t="shared" si="17"/>
        <v>2.7233945303572787E-2</v>
      </c>
      <c r="F223" s="57" t="s">
        <v>562</v>
      </c>
      <c r="G223" s="57" t="s">
        <v>767</v>
      </c>
      <c r="H223" s="80">
        <v>1694</v>
      </c>
      <c r="I223" s="56">
        <f t="shared" si="18"/>
        <v>3.2368525793262951E-2</v>
      </c>
    </row>
    <row r="224" spans="1:9" ht="15.75" x14ac:dyDescent="0.25">
      <c r="A224" s="243" t="s">
        <v>565</v>
      </c>
      <c r="B224" s="244"/>
      <c r="C224" s="76" t="s">
        <v>769</v>
      </c>
      <c r="D224" s="77" t="s">
        <v>770</v>
      </c>
      <c r="E224" s="56">
        <f t="shared" si="17"/>
        <v>1.1426830197303268E-2</v>
      </c>
      <c r="F224" s="57" t="s">
        <v>565</v>
      </c>
      <c r="G224" s="57" t="s">
        <v>771</v>
      </c>
      <c r="H224" s="80">
        <v>150</v>
      </c>
      <c r="I224" s="56">
        <f t="shared" si="18"/>
        <v>2.8661622603243465E-3</v>
      </c>
    </row>
    <row r="225" spans="1:15" ht="15.75" x14ac:dyDescent="0.25">
      <c r="A225" s="243" t="s">
        <v>567</v>
      </c>
      <c r="B225" s="244"/>
      <c r="C225" s="76" t="s">
        <v>772</v>
      </c>
      <c r="D225" s="77" t="s">
        <v>773</v>
      </c>
      <c r="E225" s="56">
        <f t="shared" si="17"/>
        <v>4.8792564942484955E-2</v>
      </c>
      <c r="F225" s="57" t="s">
        <v>567</v>
      </c>
      <c r="G225" s="57" t="s">
        <v>774</v>
      </c>
      <c r="H225" s="80">
        <v>2655.19</v>
      </c>
      <c r="I225" s="56">
        <f t="shared" si="18"/>
        <v>5.0734702479937339E-2</v>
      </c>
    </row>
    <row r="226" spans="1:15" ht="15.75" x14ac:dyDescent="0.25">
      <c r="A226" s="243" t="s">
        <v>570</v>
      </c>
      <c r="B226" s="244"/>
      <c r="C226" s="76" t="s">
        <v>775</v>
      </c>
      <c r="D226" s="77" t="s">
        <v>776</v>
      </c>
      <c r="E226" s="56">
        <f t="shared" si="17"/>
        <v>7.332216043269597E-3</v>
      </c>
      <c r="F226" s="57" t="s">
        <v>570</v>
      </c>
      <c r="G226" s="57" t="s">
        <v>775</v>
      </c>
      <c r="H226" s="80">
        <v>196.02</v>
      </c>
      <c r="I226" s="56">
        <f t="shared" si="18"/>
        <v>3.745500841791856E-3</v>
      </c>
    </row>
    <row r="227" spans="1:15" ht="15.75" x14ac:dyDescent="0.25">
      <c r="A227" s="243" t="s">
        <v>572</v>
      </c>
      <c r="B227" s="244"/>
      <c r="C227" s="76" t="s">
        <v>777</v>
      </c>
      <c r="D227" s="77" t="s">
        <v>778</v>
      </c>
      <c r="E227" s="56">
        <f t="shared" si="17"/>
        <v>1.4664432086539194E-2</v>
      </c>
      <c r="F227" s="57" t="s">
        <v>572</v>
      </c>
      <c r="G227" s="57" t="s">
        <v>777</v>
      </c>
      <c r="H227" s="80">
        <v>865.69</v>
      </c>
      <c r="I227" s="56">
        <f t="shared" si="18"/>
        <v>1.654138671426789E-2</v>
      </c>
    </row>
    <row r="228" spans="1:15" ht="15.75" x14ac:dyDescent="0.25">
      <c r="A228" s="243" t="s">
        <v>574</v>
      </c>
      <c r="B228" s="244"/>
      <c r="C228" s="76" t="s">
        <v>779</v>
      </c>
      <c r="D228" s="77" t="s">
        <v>780</v>
      </c>
      <c r="E228" s="56">
        <f t="shared" si="17"/>
        <v>7.9987811381122872E-3</v>
      </c>
      <c r="F228" s="57" t="s">
        <v>574</v>
      </c>
      <c r="G228" s="57" t="s">
        <v>781</v>
      </c>
      <c r="H228" s="80">
        <v>422.94</v>
      </c>
      <c r="I228" s="56">
        <f t="shared" si="18"/>
        <v>8.0814311092105261E-3</v>
      </c>
    </row>
    <row r="229" spans="1:15" ht="16.5" thickBot="1" x14ac:dyDescent="0.3">
      <c r="D229" s="77" t="s">
        <v>782</v>
      </c>
      <c r="E229" s="56">
        <f t="shared" si="17"/>
        <v>1</v>
      </c>
      <c r="H229" s="83">
        <v>52334.79</v>
      </c>
      <c r="I229" s="56">
        <f>H229/$H$229</f>
        <v>1</v>
      </c>
    </row>
    <row r="231" spans="1:15" ht="15.75" thickBot="1" x14ac:dyDescent="0.3">
      <c r="A231" s="71" t="s">
        <v>26</v>
      </c>
    </row>
    <row r="232" spans="1:15" ht="15.75" x14ac:dyDescent="0.25">
      <c r="A232" s="246" t="s">
        <v>420</v>
      </c>
      <c r="B232" s="246"/>
      <c r="C232" s="245" t="s">
        <v>421</v>
      </c>
      <c r="D232" s="245" t="s">
        <v>422</v>
      </c>
      <c r="E232" s="245"/>
      <c r="F232" s="247" t="s">
        <v>423</v>
      </c>
      <c r="G232" s="254" t="s">
        <v>424</v>
      </c>
      <c r="H232" s="249" t="s">
        <v>422</v>
      </c>
      <c r="I232" s="249"/>
    </row>
    <row r="233" spans="1:15" ht="16.5" thickBot="1" x14ac:dyDescent="0.3">
      <c r="A233" s="246"/>
      <c r="B233" s="246"/>
      <c r="C233" s="245"/>
      <c r="D233" s="72" t="s">
        <v>425</v>
      </c>
      <c r="E233" s="72" t="s">
        <v>426</v>
      </c>
      <c r="F233" s="248"/>
      <c r="G233" s="255"/>
      <c r="H233" s="73" t="s">
        <v>425</v>
      </c>
      <c r="I233" s="73" t="s">
        <v>426</v>
      </c>
    </row>
    <row r="234" spans="1:15" ht="15.75" x14ac:dyDescent="0.25">
      <c r="A234" s="243" t="s">
        <v>427</v>
      </c>
      <c r="B234" s="244"/>
      <c r="C234" s="76" t="s">
        <v>339</v>
      </c>
      <c r="D234" s="77" t="s">
        <v>783</v>
      </c>
      <c r="E234" s="56">
        <f t="shared" ref="E234:E271" si="19">D234/$D$274</f>
        <v>0.17571726288732728</v>
      </c>
      <c r="F234" s="79" t="s">
        <v>427</v>
      </c>
      <c r="G234" s="79" t="s">
        <v>339</v>
      </c>
      <c r="H234" s="80">
        <v>59397.3</v>
      </c>
      <c r="I234" s="56">
        <f t="shared" ref="I234:I274" si="20">H234/$H$274</f>
        <v>0.18360995812142528</v>
      </c>
      <c r="K234" s="85"/>
      <c r="L234" s="85"/>
      <c r="M234" s="85"/>
      <c r="N234" s="85"/>
      <c r="O234" s="85"/>
    </row>
    <row r="235" spans="1:15" ht="15.75" x14ac:dyDescent="0.25">
      <c r="A235" s="243" t="s">
        <v>429</v>
      </c>
      <c r="B235" s="244"/>
      <c r="C235" s="76" t="s">
        <v>784</v>
      </c>
      <c r="D235" s="77" t="s">
        <v>785</v>
      </c>
      <c r="E235" s="56">
        <f t="shared" si="19"/>
        <v>0.16692363698533227</v>
      </c>
      <c r="F235" s="79" t="s">
        <v>429</v>
      </c>
      <c r="G235" s="79" t="s">
        <v>784</v>
      </c>
      <c r="H235" s="80">
        <v>56639.26</v>
      </c>
      <c r="I235" s="56">
        <f t="shared" si="20"/>
        <v>0.17508425730847221</v>
      </c>
    </row>
    <row r="236" spans="1:15" ht="15.75" x14ac:dyDescent="0.25">
      <c r="A236" s="243" t="s">
        <v>701</v>
      </c>
      <c r="B236" s="244"/>
      <c r="C236" s="76" t="s">
        <v>655</v>
      </c>
      <c r="D236" s="77" t="s">
        <v>786</v>
      </c>
      <c r="E236" s="56">
        <f t="shared" si="19"/>
        <v>6.0437408621421496E-2</v>
      </c>
      <c r="F236" s="79" t="s">
        <v>701</v>
      </c>
      <c r="G236" s="79" t="s">
        <v>655</v>
      </c>
      <c r="H236" s="80">
        <v>20501.61</v>
      </c>
      <c r="I236" s="56">
        <f t="shared" si="20"/>
        <v>6.3374930401243715E-2</v>
      </c>
    </row>
    <row r="237" spans="1:15" ht="15.75" x14ac:dyDescent="0.25">
      <c r="A237" s="243" t="s">
        <v>787</v>
      </c>
      <c r="B237" s="244"/>
      <c r="C237" s="76" t="s">
        <v>788</v>
      </c>
      <c r="D237" s="77" t="s">
        <v>789</v>
      </c>
      <c r="E237" s="56">
        <f t="shared" si="19"/>
        <v>8.2311259019950012E-2</v>
      </c>
      <c r="F237" s="79" t="s">
        <v>787</v>
      </c>
      <c r="G237" s="79" t="s">
        <v>788</v>
      </c>
      <c r="H237" s="80">
        <v>27936.36</v>
      </c>
      <c r="I237" s="56">
        <f t="shared" si="20"/>
        <v>8.6357357820390154E-2</v>
      </c>
    </row>
    <row r="238" spans="1:15" ht="15.75" x14ac:dyDescent="0.25">
      <c r="A238" s="243" t="s">
        <v>790</v>
      </c>
      <c r="B238" s="244"/>
      <c r="C238" s="76" t="s">
        <v>791</v>
      </c>
      <c r="D238" s="77" t="s">
        <v>792</v>
      </c>
      <c r="E238" s="56">
        <f t="shared" si="19"/>
        <v>2.417496934396076E-2</v>
      </c>
      <c r="F238" s="79" t="s">
        <v>790</v>
      </c>
      <c r="G238" s="79" t="s">
        <v>791</v>
      </c>
      <c r="H238" s="80">
        <v>8201.2900000000009</v>
      </c>
      <c r="I238" s="56">
        <f t="shared" si="20"/>
        <v>2.5351969086838354E-2</v>
      </c>
    </row>
    <row r="239" spans="1:15" ht="15.75" x14ac:dyDescent="0.25">
      <c r="A239" s="243" t="s">
        <v>433</v>
      </c>
      <c r="B239" s="244"/>
      <c r="C239" s="76" t="s">
        <v>793</v>
      </c>
      <c r="D239" s="77" t="s">
        <v>794</v>
      </c>
      <c r="E239" s="56">
        <f t="shared" si="19"/>
        <v>8.7936259019950006E-3</v>
      </c>
      <c r="F239" s="79" t="s">
        <v>433</v>
      </c>
      <c r="G239" s="79" t="s">
        <v>793</v>
      </c>
      <c r="H239" s="80">
        <v>2758.04</v>
      </c>
      <c r="I239" s="56">
        <f t="shared" si="20"/>
        <v>8.5257008129530423E-3</v>
      </c>
    </row>
    <row r="240" spans="1:15" ht="15.75" x14ac:dyDescent="0.25">
      <c r="A240" s="243" t="s">
        <v>704</v>
      </c>
      <c r="B240" s="244"/>
      <c r="C240" s="76" t="s">
        <v>795</v>
      </c>
      <c r="D240" s="77" t="s">
        <v>796</v>
      </c>
      <c r="E240" s="56">
        <f t="shared" si="19"/>
        <v>4.5399825496392019E-3</v>
      </c>
      <c r="F240" s="79" t="s">
        <v>704</v>
      </c>
      <c r="G240" s="79" t="s">
        <v>795</v>
      </c>
      <c r="H240" s="80">
        <v>1540</v>
      </c>
      <c r="I240" s="56">
        <f t="shared" si="20"/>
        <v>4.7604745587256471E-3</v>
      </c>
    </row>
    <row r="241" spans="1:9" ht="15.75" x14ac:dyDescent="0.25">
      <c r="A241" s="243" t="s">
        <v>707</v>
      </c>
      <c r="B241" s="244"/>
      <c r="C241" s="76" t="s">
        <v>797</v>
      </c>
      <c r="D241" s="77" t="s">
        <v>798</v>
      </c>
      <c r="E241" s="56">
        <f t="shared" si="19"/>
        <v>2.9271801160213177E-3</v>
      </c>
      <c r="F241" s="79" t="s">
        <v>707</v>
      </c>
      <c r="G241" s="79" t="s">
        <v>797</v>
      </c>
      <c r="H241" s="80">
        <v>993.04</v>
      </c>
      <c r="I241" s="56">
        <f t="shared" si="20"/>
        <v>3.0697023738941016E-3</v>
      </c>
    </row>
    <row r="242" spans="1:9" ht="15.75" x14ac:dyDescent="0.25">
      <c r="A242" s="243" t="s">
        <v>799</v>
      </c>
      <c r="B242" s="244"/>
      <c r="C242" s="76" t="s">
        <v>800</v>
      </c>
      <c r="D242" s="77" t="s">
        <v>740</v>
      </c>
      <c r="E242" s="56">
        <f t="shared" si="19"/>
        <v>1.326463236334481E-3</v>
      </c>
      <c r="F242" s="79" t="s">
        <v>799</v>
      </c>
      <c r="G242" s="79" t="s">
        <v>800</v>
      </c>
      <c r="H242" s="80">
        <v>225</v>
      </c>
      <c r="I242" s="56">
        <f t="shared" si="20"/>
        <v>6.9552388033329267E-4</v>
      </c>
    </row>
    <row r="243" spans="1:9" ht="15.75" x14ac:dyDescent="0.25">
      <c r="A243" s="243" t="s">
        <v>444</v>
      </c>
      <c r="B243" s="244"/>
      <c r="C243" s="76" t="s">
        <v>340</v>
      </c>
      <c r="D243" s="77" t="s">
        <v>801</v>
      </c>
      <c r="E243" s="56">
        <f t="shared" si="19"/>
        <v>0.81042856553317932</v>
      </c>
      <c r="F243" s="79" t="s">
        <v>444</v>
      </c>
      <c r="G243" s="79" t="s">
        <v>340</v>
      </c>
      <c r="H243" s="80">
        <v>258612</v>
      </c>
      <c r="I243" s="56">
        <f t="shared" si="20"/>
        <v>0.79942587440334878</v>
      </c>
    </row>
    <row r="244" spans="1:9" ht="15.75" x14ac:dyDescent="0.25">
      <c r="A244" s="243" t="s">
        <v>446</v>
      </c>
      <c r="B244" s="244"/>
      <c r="C244" s="76" t="s">
        <v>802</v>
      </c>
      <c r="D244" s="77" t="s">
        <v>803</v>
      </c>
      <c r="E244" s="56">
        <f t="shared" si="19"/>
        <v>0.27984327099938688</v>
      </c>
      <c r="F244" s="79" t="s">
        <v>446</v>
      </c>
      <c r="G244" s="79" t="s">
        <v>802</v>
      </c>
      <c r="H244" s="80">
        <v>94916.96</v>
      </c>
      <c r="I244" s="56">
        <f t="shared" si="20"/>
        <v>0.29340894368284415</v>
      </c>
    </row>
    <row r="245" spans="1:9" ht="15.75" x14ac:dyDescent="0.25">
      <c r="A245" s="243" t="s">
        <v>713</v>
      </c>
      <c r="B245" s="244"/>
      <c r="C245" s="76" t="s">
        <v>804</v>
      </c>
      <c r="D245" s="77" t="s">
        <v>805</v>
      </c>
      <c r="E245" s="56">
        <f t="shared" si="19"/>
        <v>0.13296228717634298</v>
      </c>
      <c r="F245" s="79" t="s">
        <v>713</v>
      </c>
      <c r="G245" s="79" t="s">
        <v>804</v>
      </c>
      <c r="H245" s="80">
        <v>45057.87</v>
      </c>
      <c r="I245" s="56">
        <f t="shared" si="20"/>
        <v>0.13928366480868026</v>
      </c>
    </row>
    <row r="246" spans="1:9" ht="15.75" x14ac:dyDescent="0.25">
      <c r="A246" s="243" t="s">
        <v>716</v>
      </c>
      <c r="B246" s="244"/>
      <c r="C246" s="76" t="s">
        <v>806</v>
      </c>
      <c r="D246" s="77" t="s">
        <v>807</v>
      </c>
      <c r="E246" s="56">
        <f t="shared" si="19"/>
        <v>5.31114995519502E-2</v>
      </c>
      <c r="F246" s="79" t="s">
        <v>716</v>
      </c>
      <c r="G246" s="79" t="s">
        <v>806</v>
      </c>
      <c r="H246" s="80">
        <v>18005.46</v>
      </c>
      <c r="I246" s="56">
        <f t="shared" si="20"/>
        <v>5.5658788472826161E-2</v>
      </c>
    </row>
    <row r="247" spans="1:9" ht="15.75" x14ac:dyDescent="0.25">
      <c r="A247" s="243" t="s">
        <v>719</v>
      </c>
      <c r="B247" s="244"/>
      <c r="C247" s="76" t="s">
        <v>808</v>
      </c>
      <c r="D247" s="77" t="s">
        <v>809</v>
      </c>
      <c r="E247" s="56">
        <f t="shared" si="19"/>
        <v>7.2524878554921471E-2</v>
      </c>
      <c r="F247" s="79" t="s">
        <v>719</v>
      </c>
      <c r="G247" s="79" t="s">
        <v>808</v>
      </c>
      <c r="H247" s="80">
        <v>24603.59</v>
      </c>
      <c r="I247" s="56">
        <f t="shared" si="20"/>
        <v>7.6055041719686203E-2</v>
      </c>
    </row>
    <row r="248" spans="1:9" ht="15.75" x14ac:dyDescent="0.25">
      <c r="A248" s="243" t="s">
        <v>722</v>
      </c>
      <c r="B248" s="244"/>
      <c r="C248" s="76" t="s">
        <v>810</v>
      </c>
      <c r="D248" s="77" t="s">
        <v>811</v>
      </c>
      <c r="E248" s="56">
        <f t="shared" si="19"/>
        <v>2.1244605716172239E-2</v>
      </c>
      <c r="F248" s="79" t="s">
        <v>722</v>
      </c>
      <c r="G248" s="79" t="s">
        <v>810</v>
      </c>
      <c r="H248" s="80">
        <v>7250.04</v>
      </c>
      <c r="I248" s="56">
        <f t="shared" si="20"/>
        <v>2.2411448681651489E-2</v>
      </c>
    </row>
    <row r="249" spans="1:9" ht="15.75" x14ac:dyDescent="0.25">
      <c r="A249" s="243" t="s">
        <v>449</v>
      </c>
      <c r="B249" s="244"/>
      <c r="C249" s="76" t="s">
        <v>812</v>
      </c>
      <c r="D249" s="77" t="s">
        <v>813</v>
      </c>
      <c r="E249" s="56">
        <f t="shared" si="19"/>
        <v>8.8430882422298726E-2</v>
      </c>
      <c r="F249" s="79" t="s">
        <v>449</v>
      </c>
      <c r="G249" s="79" t="s">
        <v>812</v>
      </c>
      <c r="H249" s="80">
        <v>29998.6</v>
      </c>
      <c r="I249" s="56">
        <f t="shared" si="20"/>
        <v>9.2732189673628049E-2</v>
      </c>
    </row>
    <row r="250" spans="1:9" ht="15.75" x14ac:dyDescent="0.25">
      <c r="A250" s="243" t="s">
        <v>727</v>
      </c>
      <c r="B250" s="244"/>
      <c r="C250" s="76" t="s">
        <v>814</v>
      </c>
      <c r="D250" s="77" t="s">
        <v>813</v>
      </c>
      <c r="E250" s="56">
        <f t="shared" si="19"/>
        <v>8.8430882422298726E-2</v>
      </c>
      <c r="F250" s="79" t="s">
        <v>727</v>
      </c>
      <c r="G250" s="79" t="s">
        <v>814</v>
      </c>
      <c r="H250" s="80">
        <v>29998.6</v>
      </c>
      <c r="I250" s="56">
        <f t="shared" si="20"/>
        <v>9.2732189673628049E-2</v>
      </c>
    </row>
    <row r="251" spans="1:9" ht="15.75" x14ac:dyDescent="0.25">
      <c r="A251" s="243" t="s">
        <v>451</v>
      </c>
      <c r="B251" s="244"/>
      <c r="C251" s="76" t="s">
        <v>815</v>
      </c>
      <c r="D251" s="77" t="s">
        <v>813</v>
      </c>
      <c r="E251" s="56">
        <f t="shared" si="19"/>
        <v>8.8430882422298726E-2</v>
      </c>
      <c r="F251" s="79" t="s">
        <v>451</v>
      </c>
      <c r="G251" s="79" t="s">
        <v>815</v>
      </c>
      <c r="H251" s="80">
        <v>17917.28</v>
      </c>
      <c r="I251" s="56">
        <f t="shared" si="20"/>
        <v>5.538620493608043E-2</v>
      </c>
    </row>
    <row r="252" spans="1:9" ht="15.75" x14ac:dyDescent="0.25">
      <c r="A252" s="243" t="s">
        <v>816</v>
      </c>
      <c r="B252" s="244"/>
      <c r="C252" s="76" t="s">
        <v>817</v>
      </c>
      <c r="D252" s="77" t="s">
        <v>818</v>
      </c>
      <c r="E252" s="56">
        <f t="shared" si="19"/>
        <v>5.3058529453379237E-2</v>
      </c>
      <c r="F252" s="79" t="s">
        <v>816</v>
      </c>
      <c r="G252" s="79" t="s">
        <v>817</v>
      </c>
      <c r="H252" s="80">
        <v>17382.77</v>
      </c>
      <c r="I252" s="56">
        <f t="shared" si="20"/>
        <v>5.3733918405960666E-2</v>
      </c>
    </row>
    <row r="253" spans="1:9" ht="15.75" x14ac:dyDescent="0.25">
      <c r="A253" s="243" t="s">
        <v>819</v>
      </c>
      <c r="B253" s="244"/>
      <c r="C253" s="76" t="s">
        <v>820</v>
      </c>
      <c r="D253" s="77" t="s">
        <v>431</v>
      </c>
      <c r="E253" s="56">
        <f t="shared" si="19"/>
        <v>3.5372352968919496E-2</v>
      </c>
      <c r="F253" s="79" t="s">
        <v>819</v>
      </c>
      <c r="G253" s="79" t="s">
        <v>820</v>
      </c>
      <c r="H253" s="80">
        <v>534.51</v>
      </c>
      <c r="I253" s="56">
        <f t="shared" si="20"/>
        <v>1.6522865301197699E-3</v>
      </c>
    </row>
    <row r="254" spans="1:9" ht="15.75" x14ac:dyDescent="0.25">
      <c r="A254" s="243" t="s">
        <v>453</v>
      </c>
      <c r="B254" s="244"/>
      <c r="C254" s="76" t="s">
        <v>821</v>
      </c>
      <c r="D254" s="77" t="s">
        <v>813</v>
      </c>
      <c r="E254" s="56">
        <f t="shared" si="19"/>
        <v>8.8430882422298726E-2</v>
      </c>
      <c r="F254" s="79" t="s">
        <v>453</v>
      </c>
      <c r="G254" s="79" t="s">
        <v>821</v>
      </c>
      <c r="H254" s="80">
        <v>29320.17</v>
      </c>
      <c r="I254" s="56">
        <f t="shared" si="20"/>
        <v>9.0635015157474644E-2</v>
      </c>
    </row>
    <row r="255" spans="1:9" ht="15.75" x14ac:dyDescent="0.25">
      <c r="A255" s="243" t="s">
        <v>822</v>
      </c>
      <c r="B255" s="244"/>
      <c r="C255" s="76" t="s">
        <v>823</v>
      </c>
      <c r="D255" s="77" t="s">
        <v>813</v>
      </c>
      <c r="E255" s="56">
        <f t="shared" si="19"/>
        <v>8.8430882422298726E-2</v>
      </c>
      <c r="F255" s="79" t="s">
        <v>822</v>
      </c>
      <c r="G255" s="79" t="s">
        <v>823</v>
      </c>
      <c r="H255" s="80">
        <v>29320.17</v>
      </c>
      <c r="I255" s="56">
        <f t="shared" si="20"/>
        <v>9.0635015157474644E-2</v>
      </c>
    </row>
    <row r="256" spans="1:9" ht="15.75" x14ac:dyDescent="0.25">
      <c r="A256" s="243" t="s">
        <v>455</v>
      </c>
      <c r="B256" s="244"/>
      <c r="C256" s="76" t="s">
        <v>824</v>
      </c>
      <c r="D256" s="77" t="s">
        <v>813</v>
      </c>
      <c r="E256" s="56">
        <f t="shared" si="19"/>
        <v>8.8430882422298726E-2</v>
      </c>
      <c r="F256" s="79" t="s">
        <v>455</v>
      </c>
      <c r="G256" s="79" t="s">
        <v>824</v>
      </c>
      <c r="H256" s="80">
        <v>29892.82</v>
      </c>
      <c r="I256" s="56">
        <f t="shared" si="20"/>
        <v>9.2405200713354022E-2</v>
      </c>
    </row>
    <row r="257" spans="1:9" ht="15.75" x14ac:dyDescent="0.25">
      <c r="A257" s="243" t="s">
        <v>825</v>
      </c>
      <c r="B257" s="244"/>
      <c r="C257" s="76" t="s">
        <v>826</v>
      </c>
      <c r="D257" s="77" t="s">
        <v>676</v>
      </c>
      <c r="E257" s="56">
        <f t="shared" si="19"/>
        <v>2.9476960807432912E-2</v>
      </c>
      <c r="F257" s="79" t="s">
        <v>825</v>
      </c>
      <c r="G257" s="79" t="s">
        <v>826</v>
      </c>
      <c r="H257" s="80">
        <v>9951.7199999999993</v>
      </c>
      <c r="I257" s="56">
        <f t="shared" si="20"/>
        <v>3.0762928490624154E-2</v>
      </c>
    </row>
    <row r="258" spans="1:9" ht="15.75" x14ac:dyDescent="0.25">
      <c r="A258" s="243" t="s">
        <v>827</v>
      </c>
      <c r="B258" s="244"/>
      <c r="C258" s="76" t="s">
        <v>828</v>
      </c>
      <c r="D258" s="77" t="s">
        <v>676</v>
      </c>
      <c r="E258" s="56">
        <f t="shared" si="19"/>
        <v>2.9476960807432912E-2</v>
      </c>
      <c r="F258" s="79" t="s">
        <v>827</v>
      </c>
      <c r="G258" s="79" t="s">
        <v>828</v>
      </c>
      <c r="H258" s="80">
        <v>9914.67</v>
      </c>
      <c r="I258" s="56">
        <f t="shared" si="20"/>
        <v>3.0648398891662605E-2</v>
      </c>
    </row>
    <row r="259" spans="1:9" ht="15.75" x14ac:dyDescent="0.25">
      <c r="A259" s="243" t="s">
        <v>829</v>
      </c>
      <c r="B259" s="244"/>
      <c r="C259" s="76" t="s">
        <v>830</v>
      </c>
      <c r="D259" s="77" t="s">
        <v>676</v>
      </c>
      <c r="E259" s="56">
        <f t="shared" si="19"/>
        <v>2.9476960807432912E-2</v>
      </c>
      <c r="F259" s="79" t="s">
        <v>829</v>
      </c>
      <c r="G259" s="79" t="s">
        <v>830</v>
      </c>
      <c r="H259" s="80">
        <v>10026.43</v>
      </c>
      <c r="I259" s="56">
        <f t="shared" si="20"/>
        <v>3.0993873331067269E-2</v>
      </c>
    </row>
    <row r="260" spans="1:9" ht="15.75" x14ac:dyDescent="0.25">
      <c r="A260" s="243" t="s">
        <v>457</v>
      </c>
      <c r="B260" s="244"/>
      <c r="C260" s="76" t="s">
        <v>831</v>
      </c>
      <c r="D260" s="77" t="s">
        <v>813</v>
      </c>
      <c r="E260" s="56">
        <f t="shared" si="19"/>
        <v>8.8430882422298726E-2</v>
      </c>
      <c r="F260" s="79" t="s">
        <v>457</v>
      </c>
      <c r="G260" s="79" t="s">
        <v>831</v>
      </c>
      <c r="H260" s="80">
        <v>27977.1</v>
      </c>
      <c r="I260" s="56">
        <f t="shared" si="20"/>
        <v>8.6483294010989156E-2</v>
      </c>
    </row>
    <row r="261" spans="1:9" ht="15.75" x14ac:dyDescent="0.25">
      <c r="A261" s="243" t="s">
        <v>832</v>
      </c>
      <c r="B261" s="244"/>
      <c r="C261" s="76" t="s">
        <v>833</v>
      </c>
      <c r="D261" s="77" t="s">
        <v>834</v>
      </c>
      <c r="E261" s="56">
        <f t="shared" si="19"/>
        <v>3.0950808847804556E-2</v>
      </c>
      <c r="F261" s="79" t="s">
        <v>832</v>
      </c>
      <c r="G261" s="79" t="s">
        <v>833</v>
      </c>
      <c r="H261" s="80">
        <v>4466.84</v>
      </c>
      <c r="I261" s="56">
        <f t="shared" si="20"/>
        <v>1.3807972842790955E-2</v>
      </c>
    </row>
    <row r="262" spans="1:9" ht="15.75" x14ac:dyDescent="0.25">
      <c r="A262" s="243" t="s">
        <v>835</v>
      </c>
      <c r="B262" s="244"/>
      <c r="C262" s="76" t="s">
        <v>836</v>
      </c>
      <c r="D262" s="77" t="s">
        <v>463</v>
      </c>
      <c r="E262" s="56">
        <f t="shared" si="19"/>
        <v>8.843088242229874E-3</v>
      </c>
      <c r="F262" s="79" t="s">
        <v>835</v>
      </c>
      <c r="G262" s="79" t="s">
        <v>836</v>
      </c>
      <c r="H262" s="80">
        <v>2982.19</v>
      </c>
      <c r="I262" s="56">
        <f t="shared" si="20"/>
        <v>9.2185971586272973E-3</v>
      </c>
    </row>
    <row r="263" spans="1:9" ht="15.75" x14ac:dyDescent="0.25">
      <c r="A263" s="243" t="s">
        <v>837</v>
      </c>
      <c r="B263" s="244"/>
      <c r="C263" s="76" t="s">
        <v>838</v>
      </c>
      <c r="D263" s="77" t="s">
        <v>592</v>
      </c>
      <c r="E263" s="56">
        <f t="shared" si="19"/>
        <v>1.7686176484459748E-2</v>
      </c>
      <c r="F263" s="79" t="s">
        <v>837</v>
      </c>
      <c r="G263" s="79" t="s">
        <v>838</v>
      </c>
      <c r="H263" s="80">
        <v>10652.11</v>
      </c>
      <c r="I263" s="56">
        <f t="shared" si="20"/>
        <v>3.2927986137498089E-2</v>
      </c>
    </row>
    <row r="264" spans="1:9" ht="15.75" x14ac:dyDescent="0.25">
      <c r="A264" s="243" t="s">
        <v>839</v>
      </c>
      <c r="B264" s="244"/>
      <c r="C264" s="76" t="s">
        <v>828</v>
      </c>
      <c r="D264" s="77" t="s">
        <v>834</v>
      </c>
      <c r="E264" s="56">
        <f t="shared" si="19"/>
        <v>3.0950808847804556E-2</v>
      </c>
      <c r="F264" s="79" t="s">
        <v>839</v>
      </c>
      <c r="G264" s="79" t="s">
        <v>828</v>
      </c>
      <c r="H264" s="80">
        <v>9875.9599999999991</v>
      </c>
      <c r="I264" s="56">
        <f t="shared" si="20"/>
        <v>3.0528737872072817E-2</v>
      </c>
    </row>
    <row r="265" spans="1:9" ht="15.75" x14ac:dyDescent="0.25">
      <c r="A265" s="243" t="s">
        <v>459</v>
      </c>
      <c r="B265" s="244"/>
      <c r="C265" s="76" t="s">
        <v>840</v>
      </c>
      <c r="D265" s="77" t="s">
        <v>813</v>
      </c>
      <c r="E265" s="56">
        <f t="shared" si="19"/>
        <v>8.8430882422298726E-2</v>
      </c>
      <c r="F265" s="79" t="s">
        <v>459</v>
      </c>
      <c r="G265" s="79" t="s">
        <v>840</v>
      </c>
      <c r="H265" s="80">
        <v>28589.07</v>
      </c>
      <c r="I265" s="56">
        <f t="shared" si="20"/>
        <v>8.8375026228978332E-2</v>
      </c>
    </row>
    <row r="266" spans="1:9" ht="15.75" x14ac:dyDescent="0.25">
      <c r="A266" s="243" t="s">
        <v>841</v>
      </c>
      <c r="B266" s="244"/>
      <c r="C266" s="76" t="s">
        <v>842</v>
      </c>
      <c r="D266" s="77" t="s">
        <v>676</v>
      </c>
      <c r="E266" s="56">
        <f t="shared" si="19"/>
        <v>2.9476960807432912E-2</v>
      </c>
      <c r="F266" s="79" t="s">
        <v>841</v>
      </c>
      <c r="G266" s="79" t="s">
        <v>842</v>
      </c>
      <c r="H266" s="80">
        <v>10139.09</v>
      </c>
      <c r="I266" s="56">
        <f t="shared" si="20"/>
        <v>3.134212986599326E-2</v>
      </c>
    </row>
    <row r="267" spans="1:9" ht="15.75" x14ac:dyDescent="0.25">
      <c r="A267" s="243" t="s">
        <v>843</v>
      </c>
      <c r="B267" s="244"/>
      <c r="C267" s="76" t="s">
        <v>828</v>
      </c>
      <c r="D267" s="77" t="s">
        <v>676</v>
      </c>
      <c r="E267" s="56">
        <f t="shared" si="19"/>
        <v>2.9476960807432912E-2</v>
      </c>
      <c r="F267" s="79" t="s">
        <v>843</v>
      </c>
      <c r="G267" s="79" t="s">
        <v>828</v>
      </c>
      <c r="H267" s="80">
        <v>9897.07</v>
      </c>
      <c r="I267" s="56">
        <f t="shared" si="20"/>
        <v>3.0593993468134312E-2</v>
      </c>
    </row>
    <row r="268" spans="1:9" ht="15.75" x14ac:dyDescent="0.25">
      <c r="A268" s="243" t="s">
        <v>844</v>
      </c>
      <c r="B268" s="244"/>
      <c r="C268" s="76" t="s">
        <v>845</v>
      </c>
      <c r="D268" s="77" t="s">
        <v>676</v>
      </c>
      <c r="E268" s="56">
        <f t="shared" si="19"/>
        <v>2.9476960807432912E-2</v>
      </c>
      <c r="F268" s="79" t="s">
        <v>844</v>
      </c>
      <c r="G268" s="79" t="s">
        <v>845</v>
      </c>
      <c r="H268" s="80">
        <v>8552.91</v>
      </c>
      <c r="I268" s="56">
        <f t="shared" si="20"/>
        <v>2.6438902894850763E-2</v>
      </c>
    </row>
    <row r="269" spans="1:9" ht="15.75" x14ac:dyDescent="0.25">
      <c r="A269" s="243" t="s">
        <v>559</v>
      </c>
      <c r="B269" s="244"/>
      <c r="C269" s="76" t="s">
        <v>560</v>
      </c>
      <c r="D269" s="77" t="s">
        <v>846</v>
      </c>
      <c r="E269" s="56">
        <f t="shared" si="19"/>
        <v>1.3854171579493467E-2</v>
      </c>
      <c r="F269" s="79" t="s">
        <v>559</v>
      </c>
      <c r="G269" s="79" t="s">
        <v>560</v>
      </c>
      <c r="H269" s="80">
        <v>5487.86</v>
      </c>
      <c r="I269" s="56">
        <f t="shared" si="20"/>
        <v>1.6964167475226059E-2</v>
      </c>
    </row>
    <row r="270" spans="1:9" ht="15.75" x14ac:dyDescent="0.25">
      <c r="A270" s="243" t="s">
        <v>562</v>
      </c>
      <c r="B270" s="244"/>
      <c r="C270" s="76" t="s">
        <v>847</v>
      </c>
      <c r="D270" s="77" t="s">
        <v>848</v>
      </c>
      <c r="E270" s="56">
        <f t="shared" si="19"/>
        <v>5.011083337263595E-3</v>
      </c>
      <c r="F270" s="79" t="s">
        <v>562</v>
      </c>
      <c r="G270" s="79" t="s">
        <v>847</v>
      </c>
      <c r="H270" s="80">
        <v>0</v>
      </c>
      <c r="I270" s="56">
        <f t="shared" si="20"/>
        <v>0</v>
      </c>
    </row>
    <row r="271" spans="1:9" ht="15.75" x14ac:dyDescent="0.25">
      <c r="A271" s="243" t="s">
        <v>565</v>
      </c>
      <c r="B271" s="244"/>
      <c r="C271" s="76" t="s">
        <v>849</v>
      </c>
      <c r="D271" s="77" t="s">
        <v>463</v>
      </c>
      <c r="E271" s="56">
        <f t="shared" si="19"/>
        <v>8.843088242229874E-3</v>
      </c>
      <c r="F271" s="79" t="s">
        <v>565</v>
      </c>
      <c r="G271" s="79" t="s">
        <v>849</v>
      </c>
      <c r="H271" s="80">
        <v>1500</v>
      </c>
      <c r="I271" s="56">
        <f t="shared" si="20"/>
        <v>4.6368258688886171E-3</v>
      </c>
    </row>
    <row r="272" spans="1:9" ht="15.75" x14ac:dyDescent="0.25">
      <c r="F272" s="79" t="s">
        <v>567</v>
      </c>
      <c r="G272" s="79" t="s">
        <v>850</v>
      </c>
      <c r="H272" s="80">
        <v>0</v>
      </c>
      <c r="I272" s="56">
        <f t="shared" si="20"/>
        <v>0</v>
      </c>
    </row>
    <row r="273" spans="1:9" ht="15.75" x14ac:dyDescent="0.25">
      <c r="F273" s="79" t="s">
        <v>570</v>
      </c>
      <c r="G273" s="79" t="s">
        <v>851</v>
      </c>
      <c r="H273" s="80">
        <v>3987.86</v>
      </c>
      <c r="I273" s="56">
        <f t="shared" si="20"/>
        <v>1.2327341606337442E-2</v>
      </c>
    </row>
    <row r="274" spans="1:9" ht="16.5" thickBot="1" x14ac:dyDescent="0.3">
      <c r="A274" s="252" t="s">
        <v>605</v>
      </c>
      <c r="B274" s="253"/>
      <c r="C274" s="81" t="s">
        <v>606</v>
      </c>
      <c r="D274" s="77" t="s">
        <v>852</v>
      </c>
      <c r="E274" s="56">
        <f>D274/$D$274</f>
        <v>1</v>
      </c>
      <c r="F274" s="79"/>
      <c r="G274" s="82" t="s">
        <v>653</v>
      </c>
      <c r="H274" s="83">
        <v>323497.15999999997</v>
      </c>
      <c r="I274" s="56">
        <f t="shared" si="20"/>
        <v>1</v>
      </c>
    </row>
    <row r="275" spans="1:9" ht="15.75" x14ac:dyDescent="0.25">
      <c r="F275" s="58"/>
    </row>
    <row r="278" spans="1:9" x14ac:dyDescent="0.25">
      <c r="A278" s="71" t="s">
        <v>28</v>
      </c>
    </row>
    <row r="279" spans="1:9" ht="15.75" x14ac:dyDescent="0.25">
      <c r="A279" s="246" t="s">
        <v>420</v>
      </c>
      <c r="B279" s="246"/>
      <c r="C279" s="245" t="s">
        <v>421</v>
      </c>
      <c r="D279" s="245" t="s">
        <v>422</v>
      </c>
      <c r="E279" s="245"/>
    </row>
    <row r="280" spans="1:9" ht="15.75" x14ac:dyDescent="0.25">
      <c r="A280" s="246"/>
      <c r="B280" s="246"/>
      <c r="C280" s="245"/>
      <c r="D280" s="72" t="s">
        <v>425</v>
      </c>
      <c r="E280" s="72" t="s">
        <v>426</v>
      </c>
    </row>
    <row r="281" spans="1:9" ht="15.75" x14ac:dyDescent="0.25">
      <c r="A281" s="243" t="s">
        <v>427</v>
      </c>
      <c r="B281" s="244"/>
      <c r="C281" s="76" t="s">
        <v>339</v>
      </c>
      <c r="D281" s="77" t="s">
        <v>853</v>
      </c>
      <c r="E281" s="56">
        <f>D281/$D$304</f>
        <v>0.17169500822819528</v>
      </c>
    </row>
    <row r="282" spans="1:9" ht="15.75" x14ac:dyDescent="0.25">
      <c r="A282" s="243" t="s">
        <v>429</v>
      </c>
      <c r="B282" s="244"/>
      <c r="C282" s="76" t="s">
        <v>655</v>
      </c>
      <c r="D282" s="77" t="s">
        <v>854</v>
      </c>
      <c r="E282" s="56">
        <f t="shared" ref="E282:E304" si="21">D282/$D$304</f>
        <v>4.8272078990674712E-2</v>
      </c>
    </row>
    <row r="283" spans="1:9" ht="15.75" x14ac:dyDescent="0.25">
      <c r="A283" s="243" t="s">
        <v>433</v>
      </c>
      <c r="B283" s="244"/>
      <c r="C283" s="76" t="s">
        <v>660</v>
      </c>
      <c r="D283" s="77" t="s">
        <v>855</v>
      </c>
      <c r="E283" s="56">
        <f t="shared" si="21"/>
        <v>4.5255074053757539E-2</v>
      </c>
    </row>
    <row r="284" spans="1:9" ht="15.75" x14ac:dyDescent="0.25">
      <c r="A284" s="243" t="s">
        <v>437</v>
      </c>
      <c r="B284" s="244"/>
      <c r="C284" s="76" t="s">
        <v>856</v>
      </c>
      <c r="D284" s="77" t="s">
        <v>855</v>
      </c>
      <c r="E284" s="56">
        <f t="shared" si="21"/>
        <v>4.5255074053757539E-2</v>
      </c>
    </row>
    <row r="285" spans="1:9" ht="15.75" x14ac:dyDescent="0.25">
      <c r="A285" s="243" t="s">
        <v>441</v>
      </c>
      <c r="B285" s="244"/>
      <c r="C285" s="76" t="s">
        <v>657</v>
      </c>
      <c r="D285" s="77" t="s">
        <v>535</v>
      </c>
      <c r="E285" s="56">
        <f t="shared" si="21"/>
        <v>3.2912781130005488E-2</v>
      </c>
    </row>
    <row r="286" spans="1:9" ht="15.75" x14ac:dyDescent="0.25">
      <c r="A286" s="243" t="s">
        <v>444</v>
      </c>
      <c r="B286" s="244"/>
      <c r="C286" s="76" t="s">
        <v>340</v>
      </c>
      <c r="D286" s="77" t="s">
        <v>857</v>
      </c>
      <c r="E286" s="56">
        <f t="shared" si="21"/>
        <v>0.68019747668677999</v>
      </c>
    </row>
    <row r="287" spans="1:9" ht="15.75" x14ac:dyDescent="0.25">
      <c r="A287" s="243" t="s">
        <v>446</v>
      </c>
      <c r="B287" s="244"/>
      <c r="C287" s="76" t="s">
        <v>858</v>
      </c>
      <c r="D287" s="77" t="s">
        <v>859</v>
      </c>
      <c r="E287" s="56">
        <f t="shared" si="21"/>
        <v>9.0510148107515079E-2</v>
      </c>
    </row>
    <row r="288" spans="1:9" ht="15.75" x14ac:dyDescent="0.25">
      <c r="A288" s="243" t="s">
        <v>449</v>
      </c>
      <c r="B288" s="244"/>
      <c r="C288" s="76" t="s">
        <v>860</v>
      </c>
      <c r="D288" s="77" t="s">
        <v>859</v>
      </c>
      <c r="E288" s="56">
        <f t="shared" si="21"/>
        <v>9.0510148107515079E-2</v>
      </c>
    </row>
    <row r="289" spans="1:5" ht="15.75" x14ac:dyDescent="0.25">
      <c r="A289" s="243" t="s">
        <v>451</v>
      </c>
      <c r="B289" s="244"/>
      <c r="C289" s="76" t="s">
        <v>861</v>
      </c>
      <c r="D289" s="77" t="s">
        <v>859</v>
      </c>
      <c r="E289" s="56">
        <f t="shared" si="21"/>
        <v>9.0510148107515079E-2</v>
      </c>
    </row>
    <row r="290" spans="1:5" ht="15.75" x14ac:dyDescent="0.25">
      <c r="A290" s="243" t="s">
        <v>453</v>
      </c>
      <c r="B290" s="244"/>
      <c r="C290" s="76" t="s">
        <v>862</v>
      </c>
      <c r="D290" s="77" t="s">
        <v>859</v>
      </c>
      <c r="E290" s="56">
        <f t="shared" si="21"/>
        <v>9.0510148107515079E-2</v>
      </c>
    </row>
    <row r="291" spans="1:5" ht="15.75" x14ac:dyDescent="0.25">
      <c r="A291" s="243" t="s">
        <v>455</v>
      </c>
      <c r="B291" s="244"/>
      <c r="C291" s="76" t="s">
        <v>863</v>
      </c>
      <c r="D291" s="77" t="s">
        <v>859</v>
      </c>
      <c r="E291" s="56">
        <f t="shared" si="21"/>
        <v>9.0510148107515079E-2</v>
      </c>
    </row>
    <row r="292" spans="1:5" ht="15.75" x14ac:dyDescent="0.25">
      <c r="A292" s="243" t="s">
        <v>457</v>
      </c>
      <c r="B292" s="244"/>
      <c r="C292" s="76" t="s">
        <v>864</v>
      </c>
      <c r="D292" s="77" t="s">
        <v>859</v>
      </c>
      <c r="E292" s="56">
        <f t="shared" si="21"/>
        <v>9.0510148107515079E-2</v>
      </c>
    </row>
    <row r="293" spans="1:5" ht="15.75" x14ac:dyDescent="0.25">
      <c r="A293" s="243" t="s">
        <v>459</v>
      </c>
      <c r="B293" s="244"/>
      <c r="C293" s="76" t="s">
        <v>865</v>
      </c>
      <c r="D293" s="77" t="s">
        <v>866</v>
      </c>
      <c r="E293" s="56">
        <f t="shared" si="21"/>
        <v>0.13713658804168952</v>
      </c>
    </row>
    <row r="294" spans="1:5" ht="15.75" x14ac:dyDescent="0.25">
      <c r="A294" s="243" t="s">
        <v>559</v>
      </c>
      <c r="B294" s="244"/>
      <c r="C294" s="76" t="s">
        <v>560</v>
      </c>
      <c r="D294" s="77" t="s">
        <v>867</v>
      </c>
      <c r="E294" s="56">
        <f t="shared" si="21"/>
        <v>0.14810751508502468</v>
      </c>
    </row>
    <row r="295" spans="1:5" ht="15.75" x14ac:dyDescent="0.25">
      <c r="A295" s="243" t="s">
        <v>562</v>
      </c>
      <c r="B295" s="244"/>
      <c r="C295" s="76" t="s">
        <v>868</v>
      </c>
      <c r="D295" s="77" t="s">
        <v>869</v>
      </c>
      <c r="E295" s="56">
        <f t="shared" si="21"/>
        <v>3.8398244651673068E-2</v>
      </c>
    </row>
    <row r="296" spans="1:5" ht="15.75" x14ac:dyDescent="0.25">
      <c r="A296" s="243" t="s">
        <v>870</v>
      </c>
      <c r="B296" s="244"/>
      <c r="C296" s="76" t="s">
        <v>871</v>
      </c>
      <c r="D296" s="77" t="s">
        <v>509</v>
      </c>
      <c r="E296" s="56">
        <f t="shared" si="21"/>
        <v>1.6456390565002744E-2</v>
      </c>
    </row>
    <row r="297" spans="1:5" ht="15.75" x14ac:dyDescent="0.25">
      <c r="A297" s="243" t="s">
        <v>872</v>
      </c>
      <c r="B297" s="244"/>
      <c r="C297" s="76" t="s">
        <v>873</v>
      </c>
      <c r="D297" s="77" t="s">
        <v>874</v>
      </c>
      <c r="E297" s="56">
        <f t="shared" si="21"/>
        <v>2.1941854086670324E-2</v>
      </c>
    </row>
    <row r="298" spans="1:5" ht="15.75" x14ac:dyDescent="0.25">
      <c r="A298" s="243" t="s">
        <v>875</v>
      </c>
      <c r="B298" s="244"/>
      <c r="C298" s="76" t="s">
        <v>876</v>
      </c>
      <c r="D298" s="77" t="s">
        <v>877</v>
      </c>
      <c r="E298" s="56">
        <f t="shared" si="21"/>
        <v>6.582556226001097E-3</v>
      </c>
    </row>
    <row r="299" spans="1:5" ht="15.75" x14ac:dyDescent="0.25">
      <c r="A299" s="243" t="s">
        <v>878</v>
      </c>
      <c r="B299" s="244"/>
      <c r="C299" s="76" t="s">
        <v>879</v>
      </c>
      <c r="D299" s="77" t="s">
        <v>880</v>
      </c>
      <c r="E299" s="56">
        <f t="shared" si="21"/>
        <v>1.5359297860669226E-2</v>
      </c>
    </row>
    <row r="300" spans="1:5" ht="15.75" x14ac:dyDescent="0.25">
      <c r="A300" s="243" t="s">
        <v>565</v>
      </c>
      <c r="B300" s="244"/>
      <c r="C300" s="76" t="s">
        <v>881</v>
      </c>
      <c r="D300" s="77" t="s">
        <v>463</v>
      </c>
      <c r="E300" s="56">
        <f t="shared" si="21"/>
        <v>2.0570488206253429E-2</v>
      </c>
    </row>
    <row r="301" spans="1:5" ht="15.75" x14ac:dyDescent="0.25">
      <c r="A301" s="243" t="s">
        <v>567</v>
      </c>
      <c r="B301" s="244"/>
      <c r="C301" s="76" t="s">
        <v>882</v>
      </c>
      <c r="D301" s="77" t="s">
        <v>463</v>
      </c>
      <c r="E301" s="56">
        <f t="shared" si="21"/>
        <v>2.0570488206253429E-2</v>
      </c>
    </row>
    <row r="302" spans="1:5" ht="15.75" x14ac:dyDescent="0.25">
      <c r="A302" s="243" t="s">
        <v>570</v>
      </c>
      <c r="B302" s="244"/>
      <c r="C302" s="76" t="s">
        <v>883</v>
      </c>
      <c r="D302" s="77" t="s">
        <v>569</v>
      </c>
      <c r="E302" s="56">
        <f t="shared" si="21"/>
        <v>4.7997805814591336E-2</v>
      </c>
    </row>
    <row r="303" spans="1:5" ht="15.75" x14ac:dyDescent="0.25">
      <c r="A303" s="243" t="s">
        <v>572</v>
      </c>
      <c r="B303" s="244"/>
      <c r="C303" s="76" t="s">
        <v>884</v>
      </c>
      <c r="D303" s="77" t="s">
        <v>463</v>
      </c>
      <c r="E303" s="56">
        <f t="shared" si="21"/>
        <v>2.0570488206253429E-2</v>
      </c>
    </row>
    <row r="304" spans="1:5" ht="15.75" x14ac:dyDescent="0.25">
      <c r="A304" s="252" t="s">
        <v>605</v>
      </c>
      <c r="B304" s="253"/>
      <c r="C304" s="81" t="s">
        <v>606</v>
      </c>
      <c r="D304" s="77" t="s">
        <v>885</v>
      </c>
      <c r="E304" s="56">
        <f t="shared" si="21"/>
        <v>1</v>
      </c>
    </row>
  </sheetData>
  <mergeCells count="289">
    <mergeCell ref="A302:B302"/>
    <mergeCell ref="A303:B303"/>
    <mergeCell ref="A304:B304"/>
    <mergeCell ref="A296:B296"/>
    <mergeCell ref="A297:B297"/>
    <mergeCell ref="A298:B298"/>
    <mergeCell ref="A299:B299"/>
    <mergeCell ref="A300:B300"/>
    <mergeCell ref="A301:B301"/>
    <mergeCell ref="A290:B290"/>
    <mergeCell ref="A291:B291"/>
    <mergeCell ref="A292:B292"/>
    <mergeCell ref="A293:B293"/>
    <mergeCell ref="A294:B294"/>
    <mergeCell ref="A295:B295"/>
    <mergeCell ref="A284:B284"/>
    <mergeCell ref="A285:B285"/>
    <mergeCell ref="A286:B286"/>
    <mergeCell ref="A287:B287"/>
    <mergeCell ref="A288:B288"/>
    <mergeCell ref="A289:B289"/>
    <mergeCell ref="A279:B280"/>
    <mergeCell ref="C279:C280"/>
    <mergeCell ref="D279:E279"/>
    <mergeCell ref="A281:B281"/>
    <mergeCell ref="A282:B282"/>
    <mergeCell ref="A283:B283"/>
    <mergeCell ref="A267:B267"/>
    <mergeCell ref="A268:B268"/>
    <mergeCell ref="A269:B269"/>
    <mergeCell ref="A270:B270"/>
    <mergeCell ref="A271:B271"/>
    <mergeCell ref="A274:B274"/>
    <mergeCell ref="A261:B261"/>
    <mergeCell ref="A262:B262"/>
    <mergeCell ref="A263:B263"/>
    <mergeCell ref="A264:B264"/>
    <mergeCell ref="A265:B265"/>
    <mergeCell ref="A266:B266"/>
    <mergeCell ref="A255:B255"/>
    <mergeCell ref="A256:B256"/>
    <mergeCell ref="A257:B257"/>
    <mergeCell ref="A258:B258"/>
    <mergeCell ref="A259:B259"/>
    <mergeCell ref="A260:B260"/>
    <mergeCell ref="A249:B249"/>
    <mergeCell ref="A250:B250"/>
    <mergeCell ref="A251:B251"/>
    <mergeCell ref="A252:B252"/>
    <mergeCell ref="A253:B253"/>
    <mergeCell ref="A254:B254"/>
    <mergeCell ref="A243:B243"/>
    <mergeCell ref="A244:B244"/>
    <mergeCell ref="A245:B245"/>
    <mergeCell ref="A246:B246"/>
    <mergeCell ref="A247:B247"/>
    <mergeCell ref="A248:B248"/>
    <mergeCell ref="A237:B237"/>
    <mergeCell ref="A238:B238"/>
    <mergeCell ref="A239:B239"/>
    <mergeCell ref="A240:B240"/>
    <mergeCell ref="A241:B241"/>
    <mergeCell ref="A242:B242"/>
    <mergeCell ref="F232:F233"/>
    <mergeCell ref="G232:G233"/>
    <mergeCell ref="H232:I232"/>
    <mergeCell ref="A234:B234"/>
    <mergeCell ref="A235:B235"/>
    <mergeCell ref="A236:B236"/>
    <mergeCell ref="A226:B226"/>
    <mergeCell ref="A227:B227"/>
    <mergeCell ref="A228:B228"/>
    <mergeCell ref="A232:B233"/>
    <mergeCell ref="C232:C233"/>
    <mergeCell ref="D232:E232"/>
    <mergeCell ref="A220:B220"/>
    <mergeCell ref="A221:B221"/>
    <mergeCell ref="A222:B222"/>
    <mergeCell ref="A223:B223"/>
    <mergeCell ref="A224:B224"/>
    <mergeCell ref="A225:B225"/>
    <mergeCell ref="A214:B214"/>
    <mergeCell ref="A215:B215"/>
    <mergeCell ref="A216:B216"/>
    <mergeCell ref="A217:B217"/>
    <mergeCell ref="A218:B218"/>
    <mergeCell ref="A219:B219"/>
    <mergeCell ref="A212:B213"/>
    <mergeCell ref="C212:C213"/>
    <mergeCell ref="D212:E212"/>
    <mergeCell ref="F212:F213"/>
    <mergeCell ref="G212:G213"/>
    <mergeCell ref="H212:I212"/>
    <mergeCell ref="A202:B202"/>
    <mergeCell ref="A203:B203"/>
    <mergeCell ref="A204:B204"/>
    <mergeCell ref="A205:B205"/>
    <mergeCell ref="A206:B206"/>
    <mergeCell ref="A207:B207"/>
    <mergeCell ref="A196:B196"/>
    <mergeCell ref="A197:B197"/>
    <mergeCell ref="A198:B198"/>
    <mergeCell ref="A199:B199"/>
    <mergeCell ref="A200:B200"/>
    <mergeCell ref="A201:B201"/>
    <mergeCell ref="A190:B190"/>
    <mergeCell ref="A191:B191"/>
    <mergeCell ref="A192:B192"/>
    <mergeCell ref="A193:B193"/>
    <mergeCell ref="A194:B194"/>
    <mergeCell ref="A195:B195"/>
    <mergeCell ref="A184:B184"/>
    <mergeCell ref="A185:B185"/>
    <mergeCell ref="A186:B186"/>
    <mergeCell ref="A187:B187"/>
    <mergeCell ref="A188:B188"/>
    <mergeCell ref="A189:B189"/>
    <mergeCell ref="D180:E180"/>
    <mergeCell ref="F180:F181"/>
    <mergeCell ref="G180:G181"/>
    <mergeCell ref="H180:I180"/>
    <mergeCell ref="A182:B182"/>
    <mergeCell ref="A183:B183"/>
    <mergeCell ref="A172:B172"/>
    <mergeCell ref="A173:B173"/>
    <mergeCell ref="A174:B174"/>
    <mergeCell ref="A176:B176"/>
    <mergeCell ref="A180:B181"/>
    <mergeCell ref="C180:C181"/>
    <mergeCell ref="A166:B166"/>
    <mergeCell ref="A167:B167"/>
    <mergeCell ref="A168:B168"/>
    <mergeCell ref="A169:B169"/>
    <mergeCell ref="A170:B170"/>
    <mergeCell ref="A171:B171"/>
    <mergeCell ref="A160:B160"/>
    <mergeCell ref="A161:B161"/>
    <mergeCell ref="A162:B162"/>
    <mergeCell ref="A163:B163"/>
    <mergeCell ref="A164:B164"/>
    <mergeCell ref="A165:B165"/>
    <mergeCell ref="C157:C158"/>
    <mergeCell ref="D157:E157"/>
    <mergeCell ref="F157:F158"/>
    <mergeCell ref="G157:G158"/>
    <mergeCell ref="H157:I157"/>
    <mergeCell ref="A159:B159"/>
    <mergeCell ref="A149:B149"/>
    <mergeCell ref="A150:B150"/>
    <mergeCell ref="A151:B151"/>
    <mergeCell ref="A152:B152"/>
    <mergeCell ref="A153:B153"/>
    <mergeCell ref="A157:B158"/>
    <mergeCell ref="A143:B143"/>
    <mergeCell ref="A144:B144"/>
    <mergeCell ref="A145:B145"/>
    <mergeCell ref="A146:B146"/>
    <mergeCell ref="A147:B147"/>
    <mergeCell ref="A148:B148"/>
    <mergeCell ref="C140:C141"/>
    <mergeCell ref="D140:E140"/>
    <mergeCell ref="F140:F141"/>
    <mergeCell ref="G140:G141"/>
    <mergeCell ref="H140:I140"/>
    <mergeCell ref="A142:B142"/>
    <mergeCell ref="A130:B130"/>
    <mergeCell ref="A131:B131"/>
    <mergeCell ref="A132:B132"/>
    <mergeCell ref="A133:B133"/>
    <mergeCell ref="A134:B134"/>
    <mergeCell ref="A140:B141"/>
    <mergeCell ref="A124:B124"/>
    <mergeCell ref="A125:B125"/>
    <mergeCell ref="A126:B126"/>
    <mergeCell ref="A127:B127"/>
    <mergeCell ref="A128:B128"/>
    <mergeCell ref="A129:B129"/>
    <mergeCell ref="G118:G119"/>
    <mergeCell ref="H118:I118"/>
    <mergeCell ref="A120:B120"/>
    <mergeCell ref="A121:B121"/>
    <mergeCell ref="A122:B122"/>
    <mergeCell ref="A123:B123"/>
    <mergeCell ref="A113:B113"/>
    <mergeCell ref="A114:B114"/>
    <mergeCell ref="A118:B119"/>
    <mergeCell ref="C118:C119"/>
    <mergeCell ref="D118:E118"/>
    <mergeCell ref="F118:F119"/>
    <mergeCell ref="A107:B107"/>
    <mergeCell ref="A108:B108"/>
    <mergeCell ref="A109:B109"/>
    <mergeCell ref="A110:B110"/>
    <mergeCell ref="A111:B111"/>
    <mergeCell ref="A112:B112"/>
    <mergeCell ref="A102:B103"/>
    <mergeCell ref="C102:C103"/>
    <mergeCell ref="D102:E102"/>
    <mergeCell ref="A104:B104"/>
    <mergeCell ref="A105:B105"/>
    <mergeCell ref="A106:B106"/>
    <mergeCell ref="A96:B96"/>
    <mergeCell ref="A97:B97"/>
    <mergeCell ref="A98:B98"/>
    <mergeCell ref="A90:B90"/>
    <mergeCell ref="A91:B91"/>
    <mergeCell ref="A92:B92"/>
    <mergeCell ref="A93:B93"/>
    <mergeCell ref="A94:B94"/>
    <mergeCell ref="A95:B95"/>
    <mergeCell ref="F8:F9"/>
    <mergeCell ref="H8:I8"/>
    <mergeCell ref="G8:G9"/>
    <mergeCell ref="A88:B89"/>
    <mergeCell ref="C88:C89"/>
    <mergeCell ref="D88:E88"/>
    <mergeCell ref="A75:B75"/>
    <mergeCell ref="A76:B76"/>
    <mergeCell ref="A77:B77"/>
    <mergeCell ref="A78:B78"/>
    <mergeCell ref="A79:B79"/>
    <mergeCell ref="A81:B81"/>
    <mergeCell ref="A69:B69"/>
    <mergeCell ref="A70:B70"/>
    <mergeCell ref="A71:B71"/>
    <mergeCell ref="A72:B72"/>
    <mergeCell ref="A73:B73"/>
    <mergeCell ref="A74:B74"/>
    <mergeCell ref="A63:B63"/>
    <mergeCell ref="A64:B64"/>
    <mergeCell ref="A65:B65"/>
    <mergeCell ref="A66:B66"/>
    <mergeCell ref="A67:B67"/>
    <mergeCell ref="A68:B68"/>
    <mergeCell ref="A56:B56"/>
    <mergeCell ref="A57:B57"/>
    <mergeCell ref="A58:B58"/>
    <mergeCell ref="A59:B59"/>
    <mergeCell ref="A60:B60"/>
    <mergeCell ref="A61:B61"/>
    <mergeCell ref="A50:B50"/>
    <mergeCell ref="A51:B51"/>
    <mergeCell ref="A52:B52"/>
    <mergeCell ref="A53:B53"/>
    <mergeCell ref="A54:B54"/>
    <mergeCell ref="A55:B55"/>
    <mergeCell ref="A44:B44"/>
    <mergeCell ref="A45:B45"/>
    <mergeCell ref="A46:B46"/>
    <mergeCell ref="A47:B47"/>
    <mergeCell ref="A48:B48"/>
    <mergeCell ref="A49:B49"/>
    <mergeCell ref="A38:B38"/>
    <mergeCell ref="A39:B39"/>
    <mergeCell ref="A40:B40"/>
    <mergeCell ref="A41:B41"/>
    <mergeCell ref="A42:B42"/>
    <mergeCell ref="A43:B43"/>
    <mergeCell ref="A32:B32"/>
    <mergeCell ref="A33:B33"/>
    <mergeCell ref="A34:B34"/>
    <mergeCell ref="A35:B35"/>
    <mergeCell ref="A36:B36"/>
    <mergeCell ref="A37:B37"/>
    <mergeCell ref="A26:B26"/>
    <mergeCell ref="A27:B27"/>
    <mergeCell ref="A28:B28"/>
    <mergeCell ref="A29:B29"/>
    <mergeCell ref="A30:B30"/>
    <mergeCell ref="A31:B31"/>
    <mergeCell ref="A20:B20"/>
    <mergeCell ref="A21:B21"/>
    <mergeCell ref="A22:B22"/>
    <mergeCell ref="A23:B23"/>
    <mergeCell ref="A24:B24"/>
    <mergeCell ref="A25:B25"/>
    <mergeCell ref="A14:B14"/>
    <mergeCell ref="A15:B15"/>
    <mergeCell ref="A16:B16"/>
    <mergeCell ref="A17:B17"/>
    <mergeCell ref="A18:B18"/>
    <mergeCell ref="A19:B19"/>
    <mergeCell ref="D8:E8"/>
    <mergeCell ref="A10:B10"/>
    <mergeCell ref="A11:B11"/>
    <mergeCell ref="A12:B12"/>
    <mergeCell ref="A13:B13"/>
    <mergeCell ref="A8:B9"/>
    <mergeCell ref="C8:C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4C6A7-13DD-45A7-90E8-7E9C61168826}">
  <sheetPr filterMode="1"/>
  <dimension ref="A1:K145"/>
  <sheetViews>
    <sheetView topLeftCell="A103" zoomScale="60" zoomScaleNormal="60" workbookViewId="0">
      <selection activeCell="E108" sqref="E108"/>
    </sheetView>
  </sheetViews>
  <sheetFormatPr defaultRowHeight="15" x14ac:dyDescent="0.25"/>
  <cols>
    <col min="1" max="1" width="16.85546875" customWidth="1"/>
    <col min="2" max="2" width="20.42578125" style="6" customWidth="1"/>
    <col min="3" max="3" width="7.85546875" customWidth="1"/>
    <col min="4" max="4" width="37.28515625" style="68" customWidth="1"/>
    <col min="5" max="5" width="45.85546875" customWidth="1"/>
    <col min="6" max="6" width="137.42578125" style="203" customWidth="1"/>
    <col min="7" max="7" width="18.28515625" customWidth="1"/>
    <col min="8" max="8" width="20.7109375" customWidth="1"/>
    <col min="9" max="9" width="22.7109375" customWidth="1"/>
    <col min="10" max="10" width="20.5703125" customWidth="1"/>
    <col min="11" max="11" width="23.140625" customWidth="1"/>
  </cols>
  <sheetData>
    <row r="1" spans="1:11" s="9" customFormat="1" ht="45" x14ac:dyDescent="0.25">
      <c r="A1" s="196" t="s">
        <v>1</v>
      </c>
      <c r="B1" s="197" t="s">
        <v>1332</v>
      </c>
      <c r="C1" s="163" t="s">
        <v>887</v>
      </c>
      <c r="D1" s="169" t="s">
        <v>1330</v>
      </c>
      <c r="E1" s="164" t="s">
        <v>888</v>
      </c>
      <c r="F1" s="202" t="s">
        <v>889</v>
      </c>
      <c r="G1" s="165" t="s">
        <v>1363</v>
      </c>
      <c r="H1" s="165" t="s">
        <v>1364</v>
      </c>
      <c r="I1" s="166" t="s">
        <v>1365</v>
      </c>
      <c r="J1" s="166" t="s">
        <v>1366</v>
      </c>
      <c r="K1" s="43" t="s">
        <v>1367</v>
      </c>
    </row>
    <row r="2" spans="1:11" ht="283.5" hidden="1" x14ac:dyDescent="0.25">
      <c r="A2" s="198">
        <v>1</v>
      </c>
      <c r="B2" s="199" t="s">
        <v>18</v>
      </c>
      <c r="C2" s="161" t="s">
        <v>892</v>
      </c>
      <c r="D2" s="189" t="s">
        <v>350</v>
      </c>
      <c r="E2" s="190" t="s">
        <v>1028</v>
      </c>
      <c r="F2" s="194" t="s">
        <v>1029</v>
      </c>
      <c r="G2" s="191" t="s">
        <v>895</v>
      </c>
      <c r="H2" s="191" t="s">
        <v>1030</v>
      </c>
      <c r="I2" s="191" t="s">
        <v>895</v>
      </c>
      <c r="J2" s="191" t="s">
        <v>1030</v>
      </c>
      <c r="K2" s="204">
        <f>(I2-G2)/G2</f>
        <v>0</v>
      </c>
    </row>
    <row r="3" spans="1:11" ht="94.5" hidden="1" x14ac:dyDescent="0.25">
      <c r="A3" s="198">
        <v>1</v>
      </c>
      <c r="B3" s="199" t="s">
        <v>18</v>
      </c>
      <c r="C3" s="161" t="s">
        <v>922</v>
      </c>
      <c r="D3" s="189" t="s">
        <v>1053</v>
      </c>
      <c r="E3" s="190" t="s">
        <v>973</v>
      </c>
      <c r="F3" s="194" t="s">
        <v>1031</v>
      </c>
      <c r="G3" s="191" t="s">
        <v>927</v>
      </c>
      <c r="H3" s="191" t="s">
        <v>1032</v>
      </c>
      <c r="I3" s="200">
        <v>6</v>
      </c>
      <c r="J3" s="191" t="s">
        <v>1032</v>
      </c>
      <c r="K3" s="167">
        <f t="shared" ref="K3:K9" si="0">(I3-G3)/I3</f>
        <v>0.16666666666666666</v>
      </c>
    </row>
    <row r="4" spans="1:11" ht="173.25" hidden="1" x14ac:dyDescent="0.25">
      <c r="A4" s="198">
        <v>1</v>
      </c>
      <c r="B4" s="199" t="s">
        <v>18</v>
      </c>
      <c r="C4" s="161" t="s">
        <v>942</v>
      </c>
      <c r="D4" s="189" t="s">
        <v>1373</v>
      </c>
      <c r="E4" s="190" t="s">
        <v>1033</v>
      </c>
      <c r="F4" s="194" t="s">
        <v>1034</v>
      </c>
      <c r="G4" s="191" t="s">
        <v>1035</v>
      </c>
      <c r="H4" s="191" t="s">
        <v>1036</v>
      </c>
      <c r="I4" s="200">
        <v>63</v>
      </c>
      <c r="J4" s="191" t="s">
        <v>1036</v>
      </c>
      <c r="K4" s="167">
        <f t="shared" si="0"/>
        <v>0.76190476190476186</v>
      </c>
    </row>
    <row r="5" spans="1:11" ht="173.25" hidden="1" x14ac:dyDescent="0.25">
      <c r="A5" s="198">
        <v>1</v>
      </c>
      <c r="B5" s="199" t="s">
        <v>18</v>
      </c>
      <c r="C5" s="161" t="s">
        <v>942</v>
      </c>
      <c r="D5" s="189" t="s">
        <v>1036</v>
      </c>
      <c r="E5" s="190" t="s">
        <v>1033</v>
      </c>
      <c r="F5" s="194" t="s">
        <v>1034</v>
      </c>
      <c r="G5" s="191" t="s">
        <v>1035</v>
      </c>
      <c r="H5" s="191" t="s">
        <v>1036</v>
      </c>
      <c r="I5" s="200">
        <v>63</v>
      </c>
      <c r="J5" s="191" t="s">
        <v>1036</v>
      </c>
      <c r="K5" s="167">
        <f t="shared" si="0"/>
        <v>0.76190476190476186</v>
      </c>
    </row>
    <row r="6" spans="1:11" ht="31.5" hidden="1" x14ac:dyDescent="0.25">
      <c r="A6" s="198">
        <v>1</v>
      </c>
      <c r="B6" s="199" t="s">
        <v>18</v>
      </c>
      <c r="C6" s="161" t="s">
        <v>946</v>
      </c>
      <c r="D6" s="189" t="s">
        <v>1379</v>
      </c>
      <c r="E6" s="190" t="s">
        <v>978</v>
      </c>
      <c r="F6" s="194" t="s">
        <v>1037</v>
      </c>
      <c r="G6" s="191" t="s">
        <v>927</v>
      </c>
      <c r="H6" s="191" t="s">
        <v>1036</v>
      </c>
      <c r="I6" s="200">
        <v>16</v>
      </c>
      <c r="J6" s="191" t="s">
        <v>1036</v>
      </c>
      <c r="K6" s="167">
        <f t="shared" si="0"/>
        <v>0.6875</v>
      </c>
    </row>
    <row r="7" spans="1:11" ht="204.75" hidden="1" x14ac:dyDescent="0.25">
      <c r="A7" s="198">
        <v>1</v>
      </c>
      <c r="B7" s="199" t="s">
        <v>18</v>
      </c>
      <c r="C7" s="161" t="s">
        <v>982</v>
      </c>
      <c r="D7" s="189" t="s">
        <v>1353</v>
      </c>
      <c r="E7" s="190" t="s">
        <v>1038</v>
      </c>
      <c r="F7" s="194" t="s">
        <v>1039</v>
      </c>
      <c r="G7" s="191" t="s">
        <v>895</v>
      </c>
      <c r="H7" s="191" t="s">
        <v>1040</v>
      </c>
      <c r="I7" s="191" t="s">
        <v>895</v>
      </c>
      <c r="J7" s="191" t="s">
        <v>1040</v>
      </c>
      <c r="K7" s="55">
        <f t="shared" si="0"/>
        <v>0</v>
      </c>
    </row>
    <row r="8" spans="1:11" ht="189" hidden="1" x14ac:dyDescent="0.25">
      <c r="A8" s="198">
        <v>1</v>
      </c>
      <c r="B8" s="199" t="s">
        <v>18</v>
      </c>
      <c r="C8" s="161" t="s">
        <v>987</v>
      </c>
      <c r="D8" s="189" t="s">
        <v>1385</v>
      </c>
      <c r="E8" s="190" t="s">
        <v>988</v>
      </c>
      <c r="F8" s="194" t="s">
        <v>1041</v>
      </c>
      <c r="G8" s="191" t="s">
        <v>1042</v>
      </c>
      <c r="H8" s="191" t="s">
        <v>1043</v>
      </c>
      <c r="I8" s="200">
        <v>80</v>
      </c>
      <c r="J8" s="191" t="s">
        <v>1043</v>
      </c>
      <c r="K8" s="167">
        <f t="shared" si="0"/>
        <v>0.57499999999999996</v>
      </c>
    </row>
    <row r="9" spans="1:11" ht="47.25" hidden="1" x14ac:dyDescent="0.25">
      <c r="A9" s="198">
        <v>1</v>
      </c>
      <c r="B9" s="199" t="s">
        <v>18</v>
      </c>
      <c r="C9" s="161" t="s">
        <v>1044</v>
      </c>
      <c r="D9" s="189" t="s">
        <v>1331</v>
      </c>
      <c r="E9" s="190" t="s">
        <v>1045</v>
      </c>
      <c r="F9" s="194" t="s">
        <v>1046</v>
      </c>
      <c r="G9" s="191" t="s">
        <v>895</v>
      </c>
      <c r="H9" s="191" t="s">
        <v>1047</v>
      </c>
      <c r="I9" s="191" t="s">
        <v>895</v>
      </c>
      <c r="J9" s="191" t="s">
        <v>1047</v>
      </c>
      <c r="K9" s="205">
        <f t="shared" si="0"/>
        <v>0</v>
      </c>
    </row>
    <row r="10" spans="1:11" ht="409.5" hidden="1" x14ac:dyDescent="0.25">
      <c r="A10" s="198">
        <v>1</v>
      </c>
      <c r="B10" s="199" t="s">
        <v>14</v>
      </c>
      <c r="C10" s="161" t="s">
        <v>892</v>
      </c>
      <c r="D10" s="189" t="s">
        <v>1350</v>
      </c>
      <c r="E10" s="190" t="s">
        <v>992</v>
      </c>
      <c r="F10" s="194" t="s">
        <v>993</v>
      </c>
      <c r="G10" s="191" t="s">
        <v>895</v>
      </c>
      <c r="H10" s="191" t="s">
        <v>994</v>
      </c>
      <c r="I10" s="191"/>
      <c r="J10" s="191" t="s">
        <v>994</v>
      </c>
      <c r="K10" s="55"/>
    </row>
    <row r="11" spans="1:11" ht="409.5" hidden="1" x14ac:dyDescent="0.25">
      <c r="A11" s="198">
        <v>1</v>
      </c>
      <c r="B11" s="199" t="s">
        <v>14</v>
      </c>
      <c r="C11" s="161" t="s">
        <v>892</v>
      </c>
      <c r="D11" s="189" t="s">
        <v>1375</v>
      </c>
      <c r="E11" s="190" t="s">
        <v>992</v>
      </c>
      <c r="F11" s="194" t="s">
        <v>993</v>
      </c>
      <c r="G11" s="191" t="s">
        <v>895</v>
      </c>
      <c r="H11" s="191" t="s">
        <v>994</v>
      </c>
      <c r="I11" s="191"/>
      <c r="J11" s="191" t="s">
        <v>994</v>
      </c>
      <c r="K11" s="55"/>
    </row>
    <row r="12" spans="1:11" ht="330.75" hidden="1" x14ac:dyDescent="0.25">
      <c r="A12" s="198">
        <v>1</v>
      </c>
      <c r="B12" s="199" t="s">
        <v>14</v>
      </c>
      <c r="C12" s="161" t="s">
        <v>922</v>
      </c>
      <c r="D12" s="189" t="s">
        <v>1380</v>
      </c>
      <c r="E12" s="190" t="s">
        <v>995</v>
      </c>
      <c r="F12" s="194" t="s">
        <v>996</v>
      </c>
      <c r="G12" s="191" t="s">
        <v>997</v>
      </c>
      <c r="H12" s="191" t="s">
        <v>998</v>
      </c>
      <c r="I12" s="193"/>
      <c r="J12" s="191" t="s">
        <v>998</v>
      </c>
      <c r="K12" s="55"/>
    </row>
    <row r="13" spans="1:11" ht="393.75" hidden="1" x14ac:dyDescent="0.25">
      <c r="A13" s="198">
        <v>1</v>
      </c>
      <c r="B13" s="199" t="s">
        <v>14</v>
      </c>
      <c r="C13" s="161" t="s">
        <v>942</v>
      </c>
      <c r="D13" s="189" t="s">
        <v>1381</v>
      </c>
      <c r="E13" s="190" t="s">
        <v>999</v>
      </c>
      <c r="F13" s="194" t="s">
        <v>1000</v>
      </c>
      <c r="G13" s="191" t="s">
        <v>1001</v>
      </c>
      <c r="H13" s="191" t="s">
        <v>1002</v>
      </c>
      <c r="I13" s="193"/>
      <c r="J13" s="191" t="s">
        <v>1002</v>
      </c>
      <c r="K13" s="55"/>
    </row>
    <row r="14" spans="1:11" ht="409.5" hidden="1" x14ac:dyDescent="0.25">
      <c r="A14" s="198">
        <v>1</v>
      </c>
      <c r="B14" s="199" t="s">
        <v>14</v>
      </c>
      <c r="C14" s="161" t="s">
        <v>946</v>
      </c>
      <c r="D14" s="189" t="s">
        <v>1382</v>
      </c>
      <c r="E14" s="190" t="s">
        <v>1003</v>
      </c>
      <c r="F14" s="192" t="s">
        <v>1004</v>
      </c>
      <c r="G14" s="191" t="s">
        <v>997</v>
      </c>
      <c r="H14" s="191" t="s">
        <v>1005</v>
      </c>
      <c r="I14" s="193"/>
      <c r="J14" s="191" t="s">
        <v>1005</v>
      </c>
      <c r="K14" s="55"/>
    </row>
    <row r="15" spans="1:11" ht="173.25" hidden="1" x14ac:dyDescent="0.25">
      <c r="A15" s="198">
        <v>1</v>
      </c>
      <c r="B15" s="199" t="s">
        <v>14</v>
      </c>
      <c r="C15" s="161" t="s">
        <v>982</v>
      </c>
      <c r="D15" s="189" t="s">
        <v>350</v>
      </c>
      <c r="E15" s="190" t="s">
        <v>1006</v>
      </c>
      <c r="F15" s="192" t="s">
        <v>1007</v>
      </c>
      <c r="G15" s="191" t="s">
        <v>895</v>
      </c>
      <c r="H15" s="191" t="s">
        <v>1008</v>
      </c>
      <c r="I15" s="191"/>
      <c r="J15" s="191" t="s">
        <v>1008</v>
      </c>
      <c r="K15" s="55"/>
    </row>
    <row r="16" spans="1:11" ht="173.25" hidden="1" x14ac:dyDescent="0.25">
      <c r="A16" s="198">
        <v>1</v>
      </c>
      <c r="B16" s="199" t="s">
        <v>14</v>
      </c>
      <c r="C16" s="161" t="s">
        <v>982</v>
      </c>
      <c r="D16" s="189" t="s">
        <v>1331</v>
      </c>
      <c r="E16" s="190" t="s">
        <v>1006</v>
      </c>
      <c r="F16" s="192" t="s">
        <v>1007</v>
      </c>
      <c r="G16" s="191" t="s">
        <v>895</v>
      </c>
      <c r="H16" s="191" t="s">
        <v>1008</v>
      </c>
      <c r="I16" s="191"/>
      <c r="J16" s="191" t="s">
        <v>1008</v>
      </c>
      <c r="K16" s="205"/>
    </row>
    <row r="17" spans="1:11" ht="346.5" hidden="1" x14ac:dyDescent="0.25">
      <c r="A17" s="198">
        <v>1</v>
      </c>
      <c r="B17" s="199" t="s">
        <v>16</v>
      </c>
      <c r="C17" s="161" t="s">
        <v>987</v>
      </c>
      <c r="D17" s="189" t="s">
        <v>1374</v>
      </c>
      <c r="E17" s="190" t="s">
        <v>1025</v>
      </c>
      <c r="F17" s="192" t="s">
        <v>1026</v>
      </c>
      <c r="G17" s="191" t="s">
        <v>1027</v>
      </c>
      <c r="H17" s="191" t="s">
        <v>1019</v>
      </c>
      <c r="I17" s="200">
        <v>26</v>
      </c>
      <c r="J17" s="191" t="s">
        <v>1019</v>
      </c>
      <c r="K17" s="167">
        <f t="shared" ref="K17:K23" si="1">(I17-G17)/I17</f>
        <v>0.23076923076923078</v>
      </c>
    </row>
    <row r="18" spans="1:11" ht="31.5" hidden="1" x14ac:dyDescent="0.25">
      <c r="A18" s="198">
        <v>1</v>
      </c>
      <c r="B18" s="199" t="s">
        <v>16</v>
      </c>
      <c r="C18" s="161" t="s">
        <v>892</v>
      </c>
      <c r="D18" s="189" t="s">
        <v>350</v>
      </c>
      <c r="E18" s="190" t="s">
        <v>1009</v>
      </c>
      <c r="F18" s="192" t="s">
        <v>1010</v>
      </c>
      <c r="G18" s="191" t="s">
        <v>997</v>
      </c>
      <c r="H18" s="191" t="s">
        <v>1011</v>
      </c>
      <c r="I18" s="191">
        <v>15</v>
      </c>
      <c r="J18" s="191" t="s">
        <v>1011</v>
      </c>
      <c r="K18" s="204">
        <f t="shared" si="1"/>
        <v>-0.2</v>
      </c>
    </row>
    <row r="19" spans="1:11" ht="173.25" hidden="1" x14ac:dyDescent="0.25">
      <c r="A19" s="198">
        <v>1</v>
      </c>
      <c r="B19" s="199" t="s">
        <v>16</v>
      </c>
      <c r="C19" s="161" t="s">
        <v>922</v>
      </c>
      <c r="D19" s="189" t="s">
        <v>1338</v>
      </c>
      <c r="E19" s="190" t="s">
        <v>1012</v>
      </c>
      <c r="F19" s="194" t="s">
        <v>1013</v>
      </c>
      <c r="G19" s="191" t="s">
        <v>1014</v>
      </c>
      <c r="H19" s="191" t="s">
        <v>1015</v>
      </c>
      <c r="I19" s="200">
        <v>54</v>
      </c>
      <c r="J19" s="191" t="s">
        <v>1015</v>
      </c>
      <c r="K19" s="167">
        <f t="shared" si="1"/>
        <v>0.1111111111111111</v>
      </c>
    </row>
    <row r="20" spans="1:11" ht="204.75" hidden="1" x14ac:dyDescent="0.25">
      <c r="A20" s="198">
        <v>1</v>
      </c>
      <c r="B20" s="199" t="s">
        <v>16</v>
      </c>
      <c r="C20" s="161" t="s">
        <v>942</v>
      </c>
      <c r="D20" s="189" t="s">
        <v>1383</v>
      </c>
      <c r="E20" s="190" t="s">
        <v>1016</v>
      </c>
      <c r="F20" s="192" t="s">
        <v>1017</v>
      </c>
      <c r="G20" s="191" t="s">
        <v>1018</v>
      </c>
      <c r="H20" s="191" t="s">
        <v>1019</v>
      </c>
      <c r="I20" s="200">
        <v>208</v>
      </c>
      <c r="J20" s="191" t="s">
        <v>1019</v>
      </c>
      <c r="K20" s="167">
        <f t="shared" si="1"/>
        <v>0.65384615384615385</v>
      </c>
    </row>
    <row r="21" spans="1:11" ht="157.5" hidden="1" x14ac:dyDescent="0.25">
      <c r="A21" s="198">
        <v>1</v>
      </c>
      <c r="B21" s="199" t="s">
        <v>16</v>
      </c>
      <c r="C21" s="161" t="s">
        <v>946</v>
      </c>
      <c r="D21" s="189" t="s">
        <v>1351</v>
      </c>
      <c r="E21" s="190" t="s">
        <v>1020</v>
      </c>
      <c r="F21" s="192" t="s">
        <v>1021</v>
      </c>
      <c r="G21" s="191" t="s">
        <v>1014</v>
      </c>
      <c r="H21" s="191" t="s">
        <v>1015</v>
      </c>
      <c r="I21" s="200">
        <v>54</v>
      </c>
      <c r="J21" s="191" t="s">
        <v>1015</v>
      </c>
      <c r="K21" s="167">
        <f t="shared" si="1"/>
        <v>0.1111111111111111</v>
      </c>
    </row>
    <row r="22" spans="1:11" ht="299.25" hidden="1" x14ac:dyDescent="0.25">
      <c r="A22" s="198">
        <v>1</v>
      </c>
      <c r="B22" s="199" t="s">
        <v>16</v>
      </c>
      <c r="C22" s="161" t="s">
        <v>982</v>
      </c>
      <c r="D22" s="189" t="s">
        <v>1384</v>
      </c>
      <c r="E22" s="190" t="s">
        <v>1022</v>
      </c>
      <c r="F22" s="192" t="s">
        <v>1023</v>
      </c>
      <c r="G22" s="191" t="s">
        <v>1024</v>
      </c>
      <c r="H22" s="191" t="s">
        <v>1019</v>
      </c>
      <c r="I22" s="206">
        <v>501</v>
      </c>
      <c r="J22" s="191" t="s">
        <v>1019</v>
      </c>
      <c r="K22" s="168">
        <f t="shared" si="1"/>
        <v>-0.43712574850299402</v>
      </c>
    </row>
    <row r="23" spans="1:11" ht="346.5" hidden="1" x14ac:dyDescent="0.25">
      <c r="A23" s="198">
        <v>1</v>
      </c>
      <c r="B23" s="199" t="s">
        <v>16</v>
      </c>
      <c r="C23" s="161" t="s">
        <v>987</v>
      </c>
      <c r="D23" s="189" t="s">
        <v>1352</v>
      </c>
      <c r="E23" s="190" t="s">
        <v>1025</v>
      </c>
      <c r="F23" s="192" t="s">
        <v>1026</v>
      </c>
      <c r="G23" s="191" t="s">
        <v>1027</v>
      </c>
      <c r="H23" s="191" t="s">
        <v>1019</v>
      </c>
      <c r="I23" s="200">
        <v>26</v>
      </c>
      <c r="J23" s="191" t="s">
        <v>1019</v>
      </c>
      <c r="K23" s="167">
        <f t="shared" si="1"/>
        <v>0.23076923076923078</v>
      </c>
    </row>
    <row r="24" spans="1:11" ht="157.5" hidden="1" x14ac:dyDescent="0.25">
      <c r="A24" s="198">
        <v>2</v>
      </c>
      <c r="B24" s="199" t="s">
        <v>28</v>
      </c>
      <c r="C24" s="161" t="s">
        <v>224</v>
      </c>
      <c r="D24" s="189" t="s">
        <v>1374</v>
      </c>
      <c r="E24" s="190" t="s">
        <v>1295</v>
      </c>
      <c r="F24" s="192" t="s">
        <v>1296</v>
      </c>
      <c r="G24" s="191" t="s">
        <v>975</v>
      </c>
      <c r="H24" s="191" t="s">
        <v>981</v>
      </c>
      <c r="I24" s="193">
        <v>6</v>
      </c>
      <c r="J24" s="191" t="s">
        <v>981</v>
      </c>
      <c r="K24" s="204"/>
    </row>
    <row r="25" spans="1:11" ht="220.5" hidden="1" x14ac:dyDescent="0.25">
      <c r="A25" s="198">
        <v>2</v>
      </c>
      <c r="B25" s="199" t="s">
        <v>28</v>
      </c>
      <c r="C25" s="161" t="s">
        <v>892</v>
      </c>
      <c r="D25" s="189" t="s">
        <v>1361</v>
      </c>
      <c r="E25" s="190" t="s">
        <v>1291</v>
      </c>
      <c r="F25" s="194" t="s">
        <v>1292</v>
      </c>
      <c r="G25" s="191" t="s">
        <v>895</v>
      </c>
      <c r="H25" s="191" t="s">
        <v>1293</v>
      </c>
      <c r="I25" s="191">
        <v>1</v>
      </c>
      <c r="J25" s="191" t="s">
        <v>1293</v>
      </c>
      <c r="K25" s="204"/>
    </row>
    <row r="26" spans="1:11" ht="45" hidden="1" x14ac:dyDescent="0.25">
      <c r="A26" s="198">
        <v>2</v>
      </c>
      <c r="B26" s="199" t="s">
        <v>28</v>
      </c>
      <c r="C26" s="160" t="s">
        <v>922</v>
      </c>
      <c r="D26" s="189" t="s">
        <v>1368</v>
      </c>
      <c r="E26" s="190" t="s">
        <v>1294</v>
      </c>
      <c r="F26" s="192" t="s">
        <v>605</v>
      </c>
      <c r="G26" s="191" t="s">
        <v>605</v>
      </c>
      <c r="H26" s="191" t="s">
        <v>605</v>
      </c>
      <c r="I26" s="191"/>
      <c r="J26" s="191"/>
      <c r="K26" s="207"/>
    </row>
    <row r="27" spans="1:11" ht="141.75" hidden="1" x14ac:dyDescent="0.25">
      <c r="A27" s="198">
        <v>2</v>
      </c>
      <c r="B27" s="199" t="s">
        <v>28</v>
      </c>
      <c r="C27" s="161" t="s">
        <v>227</v>
      </c>
      <c r="D27" s="189" t="s">
        <v>1373</v>
      </c>
      <c r="E27" s="190" t="s">
        <v>1297</v>
      </c>
      <c r="F27" s="192" t="s">
        <v>1298</v>
      </c>
      <c r="G27" s="191" t="s">
        <v>1001</v>
      </c>
      <c r="H27" s="191" t="s">
        <v>981</v>
      </c>
      <c r="I27" s="193">
        <v>78</v>
      </c>
      <c r="J27" s="191" t="s">
        <v>981</v>
      </c>
      <c r="K27" s="204"/>
    </row>
    <row r="28" spans="1:11" ht="141.75" hidden="1" x14ac:dyDescent="0.25">
      <c r="A28" s="198">
        <v>2</v>
      </c>
      <c r="B28" s="199" t="s">
        <v>28</v>
      </c>
      <c r="C28" s="161" t="s">
        <v>227</v>
      </c>
      <c r="D28" s="189" t="s">
        <v>1036</v>
      </c>
      <c r="E28" s="190" t="s">
        <v>1297</v>
      </c>
      <c r="F28" s="192" t="s">
        <v>1298</v>
      </c>
      <c r="G28" s="191" t="s">
        <v>1001</v>
      </c>
      <c r="H28" s="191" t="s">
        <v>981</v>
      </c>
      <c r="I28" s="193">
        <v>78</v>
      </c>
      <c r="J28" s="191" t="s">
        <v>981</v>
      </c>
      <c r="K28" s="204"/>
    </row>
    <row r="29" spans="1:11" ht="141.75" hidden="1" x14ac:dyDescent="0.25">
      <c r="A29" s="198">
        <v>2</v>
      </c>
      <c r="B29" s="199" t="s">
        <v>28</v>
      </c>
      <c r="C29" s="161" t="s">
        <v>942</v>
      </c>
      <c r="D29" s="189" t="s">
        <v>1358</v>
      </c>
      <c r="E29" s="190" t="s">
        <v>1299</v>
      </c>
      <c r="F29" s="192" t="s">
        <v>1300</v>
      </c>
      <c r="G29" s="191" t="s">
        <v>427</v>
      </c>
      <c r="H29" s="191" t="s">
        <v>1301</v>
      </c>
      <c r="I29" s="193"/>
      <c r="J29" s="191" t="s">
        <v>1301</v>
      </c>
      <c r="K29" s="204"/>
    </row>
    <row r="30" spans="1:11" ht="45" hidden="1" x14ac:dyDescent="0.25">
      <c r="A30" s="198">
        <v>2</v>
      </c>
      <c r="B30" s="199" t="s">
        <v>28</v>
      </c>
      <c r="C30" s="160" t="s">
        <v>946</v>
      </c>
      <c r="D30" s="189" t="s">
        <v>1368</v>
      </c>
      <c r="E30" s="190" t="s">
        <v>1302</v>
      </c>
      <c r="F30" s="192" t="s">
        <v>605</v>
      </c>
      <c r="G30" s="191" t="s">
        <v>605</v>
      </c>
      <c r="H30" s="191" t="s">
        <v>605</v>
      </c>
      <c r="I30" s="191"/>
      <c r="J30" s="191"/>
      <c r="K30" s="204"/>
    </row>
    <row r="31" spans="1:11" ht="94.5" hidden="1" x14ac:dyDescent="0.25">
      <c r="A31" s="198">
        <v>2</v>
      </c>
      <c r="B31" s="199" t="s">
        <v>28</v>
      </c>
      <c r="C31" s="161" t="s">
        <v>949</v>
      </c>
      <c r="D31" s="189" t="s">
        <v>1381</v>
      </c>
      <c r="E31" s="190" t="s">
        <v>1303</v>
      </c>
      <c r="F31" s="192" t="s">
        <v>1395</v>
      </c>
      <c r="G31" s="191" t="s">
        <v>971</v>
      </c>
      <c r="H31" s="191" t="s">
        <v>1304</v>
      </c>
      <c r="I31" s="193"/>
      <c r="J31" s="191" t="s">
        <v>1304</v>
      </c>
      <c r="K31" s="204"/>
    </row>
    <row r="32" spans="1:11" ht="126" hidden="1" x14ac:dyDescent="0.25">
      <c r="A32" s="198">
        <v>2</v>
      </c>
      <c r="B32" s="199" t="s">
        <v>28</v>
      </c>
      <c r="C32" s="161" t="s">
        <v>953</v>
      </c>
      <c r="D32" s="189" t="s">
        <v>1362</v>
      </c>
      <c r="E32" s="190" t="s">
        <v>1305</v>
      </c>
      <c r="F32" s="192" t="s">
        <v>1396</v>
      </c>
      <c r="G32" s="191" t="s">
        <v>967</v>
      </c>
      <c r="H32" s="191" t="s">
        <v>1239</v>
      </c>
      <c r="I32" s="193">
        <v>10</v>
      </c>
      <c r="J32" s="191" t="s">
        <v>1239</v>
      </c>
      <c r="K32" s="204"/>
    </row>
    <row r="33" spans="1:11" ht="45" hidden="1" x14ac:dyDescent="0.25">
      <c r="A33" s="198">
        <v>2</v>
      </c>
      <c r="B33" s="199" t="s">
        <v>28</v>
      </c>
      <c r="C33" s="160" t="s">
        <v>982</v>
      </c>
      <c r="D33" s="189" t="s">
        <v>1368</v>
      </c>
      <c r="E33" s="190" t="s">
        <v>1306</v>
      </c>
      <c r="F33" s="192" t="s">
        <v>605</v>
      </c>
      <c r="G33" s="191" t="s">
        <v>605</v>
      </c>
      <c r="H33" s="191" t="s">
        <v>605</v>
      </c>
      <c r="I33" s="191"/>
      <c r="J33" s="191"/>
      <c r="K33" s="204"/>
    </row>
    <row r="34" spans="1:11" ht="157.5" hidden="1" x14ac:dyDescent="0.25">
      <c r="A34" s="198">
        <v>2</v>
      </c>
      <c r="B34" s="199" t="s">
        <v>28</v>
      </c>
      <c r="C34" s="161" t="s">
        <v>1098</v>
      </c>
      <c r="D34" s="189" t="s">
        <v>1335</v>
      </c>
      <c r="E34" s="190" t="s">
        <v>1307</v>
      </c>
      <c r="F34" s="192" t="s">
        <v>1308</v>
      </c>
      <c r="G34" s="191" t="s">
        <v>1309</v>
      </c>
      <c r="H34" s="191" t="s">
        <v>1310</v>
      </c>
      <c r="I34" s="193"/>
      <c r="J34" s="191" t="s">
        <v>1310</v>
      </c>
      <c r="K34" s="204"/>
    </row>
    <row r="35" spans="1:11" ht="157.5" hidden="1" x14ac:dyDescent="0.25">
      <c r="A35" s="198">
        <v>2</v>
      </c>
      <c r="B35" s="199" t="s">
        <v>28</v>
      </c>
      <c r="C35" s="161" t="s">
        <v>1102</v>
      </c>
      <c r="D35" s="189" t="s">
        <v>1345</v>
      </c>
      <c r="E35" s="190" t="s">
        <v>1311</v>
      </c>
      <c r="F35" s="192" t="s">
        <v>1312</v>
      </c>
      <c r="G35" s="191" t="s">
        <v>967</v>
      </c>
      <c r="H35" s="191" t="s">
        <v>1310</v>
      </c>
      <c r="I35" s="193"/>
      <c r="J35" s="191" t="s">
        <v>1310</v>
      </c>
      <c r="K35" s="204"/>
    </row>
    <row r="36" spans="1:11" ht="63" hidden="1" x14ac:dyDescent="0.25">
      <c r="A36" s="198">
        <v>2</v>
      </c>
      <c r="B36" s="199" t="s">
        <v>28</v>
      </c>
      <c r="C36" s="161" t="s">
        <v>987</v>
      </c>
      <c r="D36" s="189" t="s">
        <v>350</v>
      </c>
      <c r="E36" s="190" t="s">
        <v>1313</v>
      </c>
      <c r="F36" s="192" t="s">
        <v>1314</v>
      </c>
      <c r="G36" s="191" t="s">
        <v>967</v>
      </c>
      <c r="H36" s="191" t="s">
        <v>977</v>
      </c>
      <c r="I36" s="191"/>
      <c r="J36" s="191"/>
      <c r="K36" s="204"/>
    </row>
    <row r="37" spans="1:11" ht="30" hidden="1" x14ac:dyDescent="0.25">
      <c r="A37" s="210">
        <v>2</v>
      </c>
      <c r="B37" s="211" t="s">
        <v>187</v>
      </c>
      <c r="C37" s="212" t="s">
        <v>892</v>
      </c>
      <c r="D37" s="213" t="s">
        <v>1368</v>
      </c>
      <c r="E37" s="214" t="s">
        <v>350</v>
      </c>
      <c r="F37" s="215" t="s">
        <v>1133</v>
      </c>
      <c r="G37" s="216" t="s">
        <v>895</v>
      </c>
      <c r="H37" s="216" t="s">
        <v>1134</v>
      </c>
      <c r="I37" s="216"/>
      <c r="J37" s="216"/>
      <c r="K37" s="217"/>
    </row>
    <row r="38" spans="1:11" ht="47.25" hidden="1" x14ac:dyDescent="0.25">
      <c r="A38" s="198">
        <v>2</v>
      </c>
      <c r="B38" s="199" t="s">
        <v>187</v>
      </c>
      <c r="C38" s="161" t="s">
        <v>897</v>
      </c>
      <c r="D38" s="189" t="s">
        <v>350</v>
      </c>
      <c r="E38" s="190" t="s">
        <v>1135</v>
      </c>
      <c r="F38" s="192" t="s">
        <v>1136</v>
      </c>
      <c r="G38" s="191" t="s">
        <v>895</v>
      </c>
      <c r="H38" s="191" t="s">
        <v>1135</v>
      </c>
      <c r="I38" s="191" t="s">
        <v>895</v>
      </c>
      <c r="J38" s="191" t="s">
        <v>1135</v>
      </c>
      <c r="K38" s="55">
        <f>(I38-G38)/I38</f>
        <v>0</v>
      </c>
    </row>
    <row r="39" spans="1:11" ht="63" hidden="1" x14ac:dyDescent="0.25">
      <c r="A39" s="198">
        <v>2</v>
      </c>
      <c r="B39" s="199" t="s">
        <v>187</v>
      </c>
      <c r="C39" s="161" t="s">
        <v>902</v>
      </c>
      <c r="D39" s="189" t="s">
        <v>1331</v>
      </c>
      <c r="E39" s="190" t="s">
        <v>350</v>
      </c>
      <c r="F39" s="192" t="s">
        <v>1137</v>
      </c>
      <c r="G39" s="191" t="s">
        <v>975</v>
      </c>
      <c r="H39" s="191" t="s">
        <v>1138</v>
      </c>
      <c r="I39" s="191">
        <v>6</v>
      </c>
      <c r="J39" s="191" t="s">
        <v>1139</v>
      </c>
      <c r="K39" s="55">
        <f>(I39-G39)/I39</f>
        <v>0</v>
      </c>
    </row>
    <row r="40" spans="1:11" ht="31.5" hidden="1" x14ac:dyDescent="0.25">
      <c r="A40" s="210">
        <v>2</v>
      </c>
      <c r="B40" s="211" t="s">
        <v>187</v>
      </c>
      <c r="C40" s="212" t="s">
        <v>922</v>
      </c>
      <c r="D40" s="213" t="s">
        <v>1368</v>
      </c>
      <c r="E40" s="214" t="s">
        <v>1140</v>
      </c>
      <c r="F40" s="215" t="s">
        <v>605</v>
      </c>
      <c r="G40" s="216" t="s">
        <v>895</v>
      </c>
      <c r="H40" s="216" t="s">
        <v>1141</v>
      </c>
      <c r="I40" s="216"/>
      <c r="J40" s="216"/>
      <c r="K40" s="217"/>
    </row>
    <row r="41" spans="1:11" ht="31.5" hidden="1" x14ac:dyDescent="0.25">
      <c r="A41" s="198">
        <v>2</v>
      </c>
      <c r="B41" s="199" t="s">
        <v>187</v>
      </c>
      <c r="C41" s="161" t="s">
        <v>224</v>
      </c>
      <c r="D41" s="189" t="s">
        <v>1341</v>
      </c>
      <c r="E41" s="190" t="s">
        <v>1142</v>
      </c>
      <c r="F41" s="192" t="s">
        <v>1143</v>
      </c>
      <c r="G41" s="191" t="s">
        <v>895</v>
      </c>
      <c r="H41" s="191" t="s">
        <v>1142</v>
      </c>
      <c r="I41" s="191" t="s">
        <v>895</v>
      </c>
      <c r="J41" s="191" t="s">
        <v>1142</v>
      </c>
      <c r="K41" s="55">
        <f t="shared" ref="K41:K46" si="2">(I41-G41)/I41</f>
        <v>0</v>
      </c>
    </row>
    <row r="42" spans="1:11" ht="47.25" hidden="1" x14ac:dyDescent="0.25">
      <c r="A42" s="198">
        <v>2</v>
      </c>
      <c r="B42" s="199" t="s">
        <v>187</v>
      </c>
      <c r="C42" s="161" t="s">
        <v>227</v>
      </c>
      <c r="D42" s="189" t="s">
        <v>1335</v>
      </c>
      <c r="E42" s="190" t="s">
        <v>1144</v>
      </c>
      <c r="F42" s="192" t="s">
        <v>1145</v>
      </c>
      <c r="G42" s="191" t="s">
        <v>1387</v>
      </c>
      <c r="H42" s="191" t="s">
        <v>1146</v>
      </c>
      <c r="I42" s="200">
        <v>56</v>
      </c>
      <c r="J42" s="191" t="s">
        <v>1146</v>
      </c>
      <c r="K42" s="167">
        <f t="shared" si="2"/>
        <v>0.4642857142857143</v>
      </c>
    </row>
    <row r="43" spans="1:11" ht="47.25" hidden="1" x14ac:dyDescent="0.25">
      <c r="A43" s="198">
        <v>2</v>
      </c>
      <c r="B43" s="199" t="s">
        <v>187</v>
      </c>
      <c r="C43" s="161" t="s">
        <v>228</v>
      </c>
      <c r="D43" s="189" t="s">
        <v>1336</v>
      </c>
      <c r="E43" s="190" t="s">
        <v>1147</v>
      </c>
      <c r="F43" s="192" t="s">
        <v>1148</v>
      </c>
      <c r="G43" s="191" t="s">
        <v>975</v>
      </c>
      <c r="H43" s="191" t="s">
        <v>1149</v>
      </c>
      <c r="I43" s="200">
        <v>12</v>
      </c>
      <c r="J43" s="191" t="s">
        <v>1149</v>
      </c>
      <c r="K43" s="167">
        <f t="shared" si="2"/>
        <v>0.5</v>
      </c>
    </row>
    <row r="44" spans="1:11" ht="47.25" hidden="1" x14ac:dyDescent="0.25">
      <c r="A44" s="198">
        <v>2</v>
      </c>
      <c r="B44" s="199" t="s">
        <v>187</v>
      </c>
      <c r="C44" s="161" t="s">
        <v>229</v>
      </c>
      <c r="D44" s="189" t="s">
        <v>1342</v>
      </c>
      <c r="E44" s="190" t="s">
        <v>1150</v>
      </c>
      <c r="F44" s="192" t="s">
        <v>1151</v>
      </c>
      <c r="G44" s="191" t="s">
        <v>975</v>
      </c>
      <c r="H44" s="191" t="s">
        <v>1152</v>
      </c>
      <c r="I44" s="200">
        <v>15</v>
      </c>
      <c r="J44" s="191" t="s">
        <v>1152</v>
      </c>
      <c r="K44" s="167">
        <f t="shared" si="2"/>
        <v>0.6</v>
      </c>
    </row>
    <row r="45" spans="1:11" ht="31.5" hidden="1" x14ac:dyDescent="0.25">
      <c r="A45" s="198">
        <v>2</v>
      </c>
      <c r="B45" s="199" t="s">
        <v>187</v>
      </c>
      <c r="C45" s="161" t="s">
        <v>231</v>
      </c>
      <c r="D45" s="189" t="s">
        <v>1343</v>
      </c>
      <c r="E45" s="190" t="s">
        <v>1153</v>
      </c>
      <c r="F45" s="192" t="s">
        <v>1154</v>
      </c>
      <c r="G45" s="191" t="s">
        <v>895</v>
      </c>
      <c r="H45" s="191" t="s">
        <v>1153</v>
      </c>
      <c r="I45" s="191" t="s">
        <v>895</v>
      </c>
      <c r="J45" s="191" t="s">
        <v>1153</v>
      </c>
      <c r="K45" s="209">
        <f t="shared" si="2"/>
        <v>0</v>
      </c>
    </row>
    <row r="46" spans="1:11" ht="31.5" hidden="1" x14ac:dyDescent="0.25">
      <c r="A46" s="198">
        <v>2</v>
      </c>
      <c r="B46" s="199" t="s">
        <v>187</v>
      </c>
      <c r="C46" s="161" t="s">
        <v>233</v>
      </c>
      <c r="D46" s="189" t="s">
        <v>1342</v>
      </c>
      <c r="E46" s="190" t="s">
        <v>1155</v>
      </c>
      <c r="F46" s="192" t="s">
        <v>1156</v>
      </c>
      <c r="G46" s="191" t="s">
        <v>934</v>
      </c>
      <c r="H46" s="191" t="s">
        <v>1155</v>
      </c>
      <c r="I46" s="191">
        <v>10</v>
      </c>
      <c r="J46" s="191" t="s">
        <v>1155</v>
      </c>
      <c r="K46" s="55">
        <f t="shared" si="2"/>
        <v>0</v>
      </c>
    </row>
    <row r="47" spans="1:11" ht="110.25" hidden="1" x14ac:dyDescent="0.25">
      <c r="A47" s="210">
        <v>2</v>
      </c>
      <c r="B47" s="211" t="s">
        <v>187</v>
      </c>
      <c r="C47" s="212" t="s">
        <v>942</v>
      </c>
      <c r="D47" s="213" t="s">
        <v>1368</v>
      </c>
      <c r="E47" s="214" t="s">
        <v>1157</v>
      </c>
      <c r="F47" s="215" t="s">
        <v>1158</v>
      </c>
      <c r="G47" s="216" t="s">
        <v>427</v>
      </c>
      <c r="H47" s="216" t="s">
        <v>1159</v>
      </c>
      <c r="I47" s="216"/>
      <c r="J47" s="216"/>
      <c r="K47" s="217"/>
    </row>
    <row r="48" spans="1:11" ht="63" hidden="1" x14ac:dyDescent="0.25">
      <c r="A48" s="198">
        <v>2</v>
      </c>
      <c r="B48" s="199" t="s">
        <v>187</v>
      </c>
      <c r="C48" s="161" t="s">
        <v>1058</v>
      </c>
      <c r="D48" s="189" t="s">
        <v>1388</v>
      </c>
      <c r="E48" s="190" t="s">
        <v>1160</v>
      </c>
      <c r="F48" s="192" t="s">
        <v>1161</v>
      </c>
      <c r="G48" s="191" t="s">
        <v>975</v>
      </c>
      <c r="H48" s="191" t="s">
        <v>1162</v>
      </c>
      <c r="I48" s="191" t="s">
        <v>975</v>
      </c>
      <c r="J48" s="191" t="s">
        <v>1162</v>
      </c>
      <c r="K48" s="55">
        <f>(I48-G48)/I48</f>
        <v>0</v>
      </c>
    </row>
    <row r="49" spans="1:11" ht="94.5" hidden="1" x14ac:dyDescent="0.25">
      <c r="A49" s="198">
        <v>2</v>
      </c>
      <c r="B49" s="199" t="s">
        <v>187</v>
      </c>
      <c r="C49" s="161" t="s">
        <v>1061</v>
      </c>
      <c r="D49" s="189" t="s">
        <v>1389</v>
      </c>
      <c r="E49" s="190" t="s">
        <v>1163</v>
      </c>
      <c r="F49" s="192" t="s">
        <v>1164</v>
      </c>
      <c r="G49" s="191" t="s">
        <v>427</v>
      </c>
      <c r="H49" s="191" t="s">
        <v>1165</v>
      </c>
      <c r="I49" s="193">
        <v>2</v>
      </c>
      <c r="J49" s="191" t="s">
        <v>1165</v>
      </c>
      <c r="K49" s="209"/>
    </row>
    <row r="50" spans="1:11" ht="220.5" hidden="1" x14ac:dyDescent="0.25">
      <c r="A50" s="198">
        <v>2</v>
      </c>
      <c r="B50" s="199" t="s">
        <v>187</v>
      </c>
      <c r="C50" s="161" t="s">
        <v>1065</v>
      </c>
      <c r="D50" s="189" t="s">
        <v>1390</v>
      </c>
      <c r="E50" s="190" t="s">
        <v>1166</v>
      </c>
      <c r="F50" s="192" t="s">
        <v>1167</v>
      </c>
      <c r="G50" s="191" t="s">
        <v>427</v>
      </c>
      <c r="H50" s="191" t="s">
        <v>1168</v>
      </c>
      <c r="I50" s="191" t="s">
        <v>427</v>
      </c>
      <c r="J50" s="191" t="s">
        <v>1168</v>
      </c>
      <c r="K50" s="55">
        <f>(I50-G50)/I50</f>
        <v>0</v>
      </c>
    </row>
    <row r="51" spans="1:11" ht="126" hidden="1" x14ac:dyDescent="0.25">
      <c r="A51" s="198">
        <v>2</v>
      </c>
      <c r="B51" s="199" t="s">
        <v>187</v>
      </c>
      <c r="C51" s="161" t="s">
        <v>1069</v>
      </c>
      <c r="D51" s="189" t="s">
        <v>1391</v>
      </c>
      <c r="E51" s="190" t="s">
        <v>1169</v>
      </c>
      <c r="F51" s="192" t="s">
        <v>1170</v>
      </c>
      <c r="G51" s="191" t="s">
        <v>427</v>
      </c>
      <c r="H51" s="191" t="s">
        <v>1171</v>
      </c>
      <c r="I51" s="191" t="s">
        <v>427</v>
      </c>
      <c r="J51" s="191" t="s">
        <v>1171</v>
      </c>
      <c r="K51" s="55">
        <f>(I51-G51)/I51</f>
        <v>0</v>
      </c>
    </row>
    <row r="52" spans="1:11" ht="47.25" hidden="1" x14ac:dyDescent="0.25">
      <c r="A52" s="210">
        <v>2</v>
      </c>
      <c r="B52" s="211" t="s">
        <v>187</v>
      </c>
      <c r="C52" s="212" t="s">
        <v>946</v>
      </c>
      <c r="D52" s="213" t="s">
        <v>1368</v>
      </c>
      <c r="E52" s="214" t="s">
        <v>1172</v>
      </c>
      <c r="F52" s="215" t="s">
        <v>1173</v>
      </c>
      <c r="G52" s="216" t="s">
        <v>895</v>
      </c>
      <c r="H52" s="216" t="s">
        <v>1174</v>
      </c>
      <c r="I52" s="216"/>
      <c r="J52" s="216"/>
      <c r="K52" s="216"/>
    </row>
    <row r="53" spans="1:11" ht="110.25" hidden="1" x14ac:dyDescent="0.25">
      <c r="A53" s="198">
        <v>2</v>
      </c>
      <c r="B53" s="199" t="s">
        <v>187</v>
      </c>
      <c r="C53" s="161" t="s">
        <v>949</v>
      </c>
      <c r="D53" s="189" t="s">
        <v>1356</v>
      </c>
      <c r="E53" s="190" t="s">
        <v>1175</v>
      </c>
      <c r="F53" s="192" t="s">
        <v>1176</v>
      </c>
      <c r="G53" s="191" t="s">
        <v>895</v>
      </c>
      <c r="H53" s="191" t="s">
        <v>1177</v>
      </c>
      <c r="I53" s="191" t="s">
        <v>895</v>
      </c>
      <c r="J53" s="191" t="s">
        <v>1177</v>
      </c>
      <c r="K53" s="209">
        <f>(I53-G53)/I53</f>
        <v>0</v>
      </c>
    </row>
    <row r="54" spans="1:11" ht="141.75" hidden="1" x14ac:dyDescent="0.25">
      <c r="A54" s="198">
        <v>2</v>
      </c>
      <c r="B54" s="199" t="s">
        <v>187</v>
      </c>
      <c r="C54" s="161" t="s">
        <v>953</v>
      </c>
      <c r="D54" s="189" t="s">
        <v>1356</v>
      </c>
      <c r="E54" s="190" t="s">
        <v>1178</v>
      </c>
      <c r="F54" s="192" t="s">
        <v>1179</v>
      </c>
      <c r="G54" s="191" t="s">
        <v>1180</v>
      </c>
      <c r="H54" s="191" t="s">
        <v>1181</v>
      </c>
      <c r="I54" s="191" t="s">
        <v>1180</v>
      </c>
      <c r="J54" s="191" t="s">
        <v>1181</v>
      </c>
      <c r="K54" s="55">
        <f>(I54-G54)/I54</f>
        <v>0</v>
      </c>
    </row>
    <row r="55" spans="1:11" ht="63" hidden="1" x14ac:dyDescent="0.25">
      <c r="A55" s="198">
        <v>2</v>
      </c>
      <c r="B55" s="199" t="s">
        <v>187</v>
      </c>
      <c r="C55" s="161" t="s">
        <v>957</v>
      </c>
      <c r="D55" s="189" t="s">
        <v>1356</v>
      </c>
      <c r="E55" s="190" t="s">
        <v>1182</v>
      </c>
      <c r="F55" s="192" t="s">
        <v>1183</v>
      </c>
      <c r="G55" s="191" t="s">
        <v>895</v>
      </c>
      <c r="H55" s="191" t="s">
        <v>1184</v>
      </c>
      <c r="I55" s="191" t="s">
        <v>895</v>
      </c>
      <c r="J55" s="191" t="s">
        <v>1184</v>
      </c>
      <c r="K55" s="55">
        <f>(I55-G55)/I55</f>
        <v>0</v>
      </c>
    </row>
    <row r="56" spans="1:11" ht="47.25" hidden="1" x14ac:dyDescent="0.25">
      <c r="A56" s="210">
        <v>2</v>
      </c>
      <c r="B56" s="211" t="s">
        <v>187</v>
      </c>
      <c r="C56" s="212" t="s">
        <v>982</v>
      </c>
      <c r="D56" s="213" t="s">
        <v>1368</v>
      </c>
      <c r="E56" s="214" t="s">
        <v>1185</v>
      </c>
      <c r="F56" s="215" t="s">
        <v>1186</v>
      </c>
      <c r="G56" s="216" t="s">
        <v>1035</v>
      </c>
      <c r="H56" s="216" t="s">
        <v>1036</v>
      </c>
      <c r="I56" s="216"/>
      <c r="J56" s="216"/>
      <c r="K56" s="217"/>
    </row>
    <row r="57" spans="1:11" ht="189" hidden="1" x14ac:dyDescent="0.25">
      <c r="A57" s="198">
        <v>2</v>
      </c>
      <c r="B57" s="199" t="s">
        <v>187</v>
      </c>
      <c r="C57" s="161" t="s">
        <v>1098</v>
      </c>
      <c r="D57" s="189" t="s">
        <v>1392</v>
      </c>
      <c r="E57" s="190" t="s">
        <v>1187</v>
      </c>
      <c r="F57" s="192" t="s">
        <v>1188</v>
      </c>
      <c r="G57" s="191" t="s">
        <v>934</v>
      </c>
      <c r="H57" s="191" t="s">
        <v>1189</v>
      </c>
      <c r="I57" s="200">
        <v>20</v>
      </c>
      <c r="J57" s="191" t="s">
        <v>1189</v>
      </c>
      <c r="K57" s="167">
        <f>(I57-G57)/I57</f>
        <v>0.5</v>
      </c>
    </row>
    <row r="58" spans="1:11" ht="110.25" hidden="1" x14ac:dyDescent="0.25">
      <c r="A58" s="198">
        <v>2</v>
      </c>
      <c r="B58" s="199" t="s">
        <v>187</v>
      </c>
      <c r="C58" s="161" t="s">
        <v>1102</v>
      </c>
      <c r="D58" s="189" t="s">
        <v>1375</v>
      </c>
      <c r="E58" s="190" t="s">
        <v>1190</v>
      </c>
      <c r="F58" s="192" t="s">
        <v>1191</v>
      </c>
      <c r="G58" s="191" t="s">
        <v>895</v>
      </c>
      <c r="H58" s="191" t="s">
        <v>1192</v>
      </c>
      <c r="I58" s="191" t="s">
        <v>895</v>
      </c>
      <c r="J58" s="191" t="s">
        <v>1192</v>
      </c>
      <c r="K58" s="55">
        <f>(I58-G58)/I58</f>
        <v>0</v>
      </c>
    </row>
    <row r="59" spans="1:11" ht="78.75" hidden="1" x14ac:dyDescent="0.25">
      <c r="A59" s="198">
        <v>2</v>
      </c>
      <c r="B59" s="199" t="s">
        <v>187</v>
      </c>
      <c r="C59" s="161" t="s">
        <v>1106</v>
      </c>
      <c r="D59" s="189" t="s">
        <v>1375</v>
      </c>
      <c r="E59" s="190" t="s">
        <v>1193</v>
      </c>
      <c r="F59" s="192" t="s">
        <v>1194</v>
      </c>
      <c r="G59" s="191" t="s">
        <v>971</v>
      </c>
      <c r="H59" s="191" t="s">
        <v>1195</v>
      </c>
      <c r="I59" s="191" t="s">
        <v>971</v>
      </c>
      <c r="J59" s="191" t="s">
        <v>1195</v>
      </c>
      <c r="K59" s="209">
        <f>(I59-G59)/I59</f>
        <v>0</v>
      </c>
    </row>
    <row r="60" spans="1:11" ht="126" hidden="1" x14ac:dyDescent="0.25">
      <c r="A60" s="210">
        <v>2</v>
      </c>
      <c r="B60" s="211" t="s">
        <v>187</v>
      </c>
      <c r="C60" s="212" t="s">
        <v>987</v>
      </c>
      <c r="D60" s="213" t="s">
        <v>1368</v>
      </c>
      <c r="E60" s="214" t="s">
        <v>1196</v>
      </c>
      <c r="F60" s="215" t="s">
        <v>1197</v>
      </c>
      <c r="G60" s="216" t="s">
        <v>895</v>
      </c>
      <c r="H60" s="216" t="s">
        <v>1198</v>
      </c>
      <c r="I60" s="216"/>
      <c r="J60" s="216"/>
      <c r="K60" s="217"/>
    </row>
    <row r="61" spans="1:11" ht="31.5" hidden="1" x14ac:dyDescent="0.25">
      <c r="A61" s="198">
        <v>2</v>
      </c>
      <c r="B61" s="199" t="s">
        <v>187</v>
      </c>
      <c r="C61" s="161" t="s">
        <v>1116</v>
      </c>
      <c r="D61" s="189" t="s">
        <v>1357</v>
      </c>
      <c r="E61" s="190" t="s">
        <v>1199</v>
      </c>
      <c r="F61" s="192" t="s">
        <v>1200</v>
      </c>
      <c r="G61" s="191" t="s">
        <v>895</v>
      </c>
      <c r="H61" s="191" t="s">
        <v>1198</v>
      </c>
      <c r="I61" s="191" t="s">
        <v>895</v>
      </c>
      <c r="J61" s="191" t="s">
        <v>1198</v>
      </c>
      <c r="K61" s="205">
        <f t="shared" ref="K61:K78" si="3">(I61-G61)/I61</f>
        <v>0</v>
      </c>
    </row>
    <row r="62" spans="1:11" ht="110.25" hidden="1" x14ac:dyDescent="0.25">
      <c r="A62" s="198">
        <v>2</v>
      </c>
      <c r="B62" s="199" t="s">
        <v>187</v>
      </c>
      <c r="C62" s="161" t="s">
        <v>1119</v>
      </c>
      <c r="D62" s="189" t="s">
        <v>1036</v>
      </c>
      <c r="E62" s="190" t="s">
        <v>1201</v>
      </c>
      <c r="F62" s="192" t="s">
        <v>1202</v>
      </c>
      <c r="G62" s="191" t="s">
        <v>444</v>
      </c>
      <c r="H62" s="191" t="s">
        <v>1203</v>
      </c>
      <c r="I62" s="191">
        <v>3</v>
      </c>
      <c r="J62" s="191" t="s">
        <v>1203</v>
      </c>
      <c r="K62" s="207">
        <f t="shared" si="3"/>
        <v>0</v>
      </c>
    </row>
    <row r="63" spans="1:11" ht="141.75" hidden="1" x14ac:dyDescent="0.25">
      <c r="A63" s="198">
        <v>2</v>
      </c>
      <c r="B63" s="199" t="s">
        <v>26</v>
      </c>
      <c r="C63" s="161" t="s">
        <v>942</v>
      </c>
      <c r="D63" s="189" t="s">
        <v>1374</v>
      </c>
      <c r="E63" s="190" t="s">
        <v>325</v>
      </c>
      <c r="F63" s="192" t="s">
        <v>1249</v>
      </c>
      <c r="G63" s="191" t="s">
        <v>900</v>
      </c>
      <c r="H63" s="191" t="s">
        <v>1250</v>
      </c>
      <c r="I63" s="191" t="s">
        <v>900</v>
      </c>
      <c r="J63" s="191"/>
      <c r="K63" s="209">
        <f t="shared" si="3"/>
        <v>0</v>
      </c>
    </row>
    <row r="64" spans="1:11" ht="47.25" hidden="1" x14ac:dyDescent="0.25">
      <c r="A64" s="198">
        <v>2</v>
      </c>
      <c r="B64" s="199" t="s">
        <v>26</v>
      </c>
      <c r="C64" s="161" t="s">
        <v>892</v>
      </c>
      <c r="D64" s="189" t="s">
        <v>1393</v>
      </c>
      <c r="E64" s="190" t="s">
        <v>1242</v>
      </c>
      <c r="F64" s="192" t="s">
        <v>1243</v>
      </c>
      <c r="G64" s="191" t="s">
        <v>985</v>
      </c>
      <c r="H64" s="191" t="s">
        <v>1244</v>
      </c>
      <c r="I64" s="191">
        <v>11</v>
      </c>
      <c r="J64" s="191"/>
      <c r="K64" s="205">
        <f t="shared" si="3"/>
        <v>0</v>
      </c>
    </row>
    <row r="65" spans="1:11" ht="78.75" hidden="1" x14ac:dyDescent="0.25">
      <c r="A65" s="198">
        <v>2</v>
      </c>
      <c r="B65" s="199" t="s">
        <v>26</v>
      </c>
      <c r="C65" s="161" t="s">
        <v>922</v>
      </c>
      <c r="D65" s="189" t="s">
        <v>1379</v>
      </c>
      <c r="E65" s="190" t="s">
        <v>1245</v>
      </c>
      <c r="F65" s="192" t="s">
        <v>1246</v>
      </c>
      <c r="G65" s="191" t="s">
        <v>1247</v>
      </c>
      <c r="H65" s="191" t="s">
        <v>1248</v>
      </c>
      <c r="I65" s="191">
        <v>37</v>
      </c>
      <c r="J65" s="191"/>
      <c r="K65" s="204">
        <f t="shared" si="3"/>
        <v>5.4054054054054057E-2</v>
      </c>
    </row>
    <row r="66" spans="1:11" ht="78.75" hidden="1" x14ac:dyDescent="0.25">
      <c r="A66" s="198">
        <v>2</v>
      </c>
      <c r="B66" s="199" t="s">
        <v>26</v>
      </c>
      <c r="C66" s="161" t="s">
        <v>946</v>
      </c>
      <c r="D66" s="189" t="s">
        <v>1394</v>
      </c>
      <c r="E66" s="190" t="s">
        <v>1251</v>
      </c>
      <c r="F66" s="192" t="s">
        <v>1252</v>
      </c>
      <c r="G66" s="191" t="s">
        <v>900</v>
      </c>
      <c r="H66" s="191" t="s">
        <v>1253</v>
      </c>
      <c r="I66" s="191" t="s">
        <v>900</v>
      </c>
      <c r="J66" s="191" t="s">
        <v>1253</v>
      </c>
      <c r="K66" s="204">
        <f t="shared" si="3"/>
        <v>0</v>
      </c>
    </row>
    <row r="67" spans="1:11" ht="78.75" hidden="1" x14ac:dyDescent="0.25">
      <c r="A67" s="198">
        <v>2</v>
      </c>
      <c r="B67" s="199" t="s">
        <v>26</v>
      </c>
      <c r="C67" s="161" t="s">
        <v>982</v>
      </c>
      <c r="D67" s="189" t="s">
        <v>1355</v>
      </c>
      <c r="E67" s="190" t="s">
        <v>1254</v>
      </c>
      <c r="F67" s="192" t="s">
        <v>1255</v>
      </c>
      <c r="G67" s="191" t="s">
        <v>895</v>
      </c>
      <c r="H67" s="191" t="s">
        <v>1256</v>
      </c>
      <c r="I67" s="191" t="s">
        <v>895</v>
      </c>
      <c r="J67" s="191" t="s">
        <v>1256</v>
      </c>
      <c r="K67" s="204">
        <f t="shared" si="3"/>
        <v>0</v>
      </c>
    </row>
    <row r="68" spans="1:11" ht="47.25" hidden="1" x14ac:dyDescent="0.25">
      <c r="A68" s="198">
        <v>2</v>
      </c>
      <c r="B68" s="199" t="s">
        <v>26</v>
      </c>
      <c r="C68" s="161" t="s">
        <v>987</v>
      </c>
      <c r="D68" s="189" t="s">
        <v>1359</v>
      </c>
      <c r="E68" s="190" t="s">
        <v>1257</v>
      </c>
      <c r="F68" s="192" t="s">
        <v>1258</v>
      </c>
      <c r="G68" s="191" t="s">
        <v>895</v>
      </c>
      <c r="H68" s="191" t="s">
        <v>1259</v>
      </c>
      <c r="I68" s="191" t="s">
        <v>895</v>
      </c>
      <c r="J68" s="191" t="s">
        <v>1259</v>
      </c>
      <c r="K68" s="204">
        <f t="shared" si="3"/>
        <v>0</v>
      </c>
    </row>
    <row r="69" spans="1:11" ht="47.25" hidden="1" x14ac:dyDescent="0.25">
      <c r="A69" s="198">
        <v>2</v>
      </c>
      <c r="B69" s="199" t="s">
        <v>26</v>
      </c>
      <c r="C69" s="161" t="s">
        <v>1044</v>
      </c>
      <c r="D69" s="189" t="s">
        <v>1360</v>
      </c>
      <c r="E69" s="190" t="s">
        <v>1260</v>
      </c>
      <c r="F69" s="192" t="s">
        <v>1261</v>
      </c>
      <c r="G69" s="191" t="s">
        <v>895</v>
      </c>
      <c r="H69" s="191" t="s">
        <v>1262</v>
      </c>
      <c r="I69" s="191" t="s">
        <v>895</v>
      </c>
      <c r="J69" s="191" t="s">
        <v>1262</v>
      </c>
      <c r="K69" s="205">
        <f t="shared" si="3"/>
        <v>0</v>
      </c>
    </row>
    <row r="70" spans="1:11" ht="78.75" hidden="1" x14ac:dyDescent="0.25">
      <c r="A70" s="198">
        <v>2</v>
      </c>
      <c r="B70" s="199" t="s">
        <v>26</v>
      </c>
      <c r="C70" s="161" t="s">
        <v>1263</v>
      </c>
      <c r="D70" s="189" t="s">
        <v>1053</v>
      </c>
      <c r="E70" s="190" t="s">
        <v>1264</v>
      </c>
      <c r="F70" s="192" t="s">
        <v>1265</v>
      </c>
      <c r="G70" s="191" t="s">
        <v>444</v>
      </c>
      <c r="H70" s="191" t="s">
        <v>1266</v>
      </c>
      <c r="I70" s="191" t="s">
        <v>444</v>
      </c>
      <c r="J70" s="191" t="s">
        <v>1266</v>
      </c>
      <c r="K70" s="207">
        <f t="shared" si="3"/>
        <v>0</v>
      </c>
    </row>
    <row r="71" spans="1:11" ht="173.25" hidden="1" x14ac:dyDescent="0.25">
      <c r="A71" s="198">
        <v>2</v>
      </c>
      <c r="B71" s="199" t="s">
        <v>26</v>
      </c>
      <c r="C71" s="161" t="s">
        <v>1267</v>
      </c>
      <c r="D71" s="189"/>
      <c r="E71" s="190" t="s">
        <v>1268</v>
      </c>
      <c r="F71" s="194" t="s">
        <v>1269</v>
      </c>
      <c r="G71" s="191" t="s">
        <v>1270</v>
      </c>
      <c r="H71" s="191" t="s">
        <v>1271</v>
      </c>
      <c r="I71" s="191" t="s">
        <v>1270</v>
      </c>
      <c r="J71" s="191" t="s">
        <v>1271</v>
      </c>
      <c r="K71" s="204">
        <f t="shared" si="3"/>
        <v>0</v>
      </c>
    </row>
    <row r="72" spans="1:11" ht="47.25" hidden="1" x14ac:dyDescent="0.25">
      <c r="A72" s="198">
        <v>2</v>
      </c>
      <c r="B72" s="199" t="s">
        <v>26</v>
      </c>
      <c r="C72" s="161" t="s">
        <v>1272</v>
      </c>
      <c r="D72" s="189" t="s">
        <v>1335</v>
      </c>
      <c r="E72" s="190" t="s">
        <v>1273</v>
      </c>
      <c r="F72" s="192" t="s">
        <v>1274</v>
      </c>
      <c r="G72" s="191" t="s">
        <v>1275</v>
      </c>
      <c r="H72" s="191" t="s">
        <v>1276</v>
      </c>
      <c r="I72" s="191">
        <v>73</v>
      </c>
      <c r="J72" s="191"/>
      <c r="K72" s="55">
        <f t="shared" si="3"/>
        <v>0.31506849315068491</v>
      </c>
    </row>
    <row r="73" spans="1:11" ht="78.75" hidden="1" x14ac:dyDescent="0.25">
      <c r="A73" s="198">
        <v>2</v>
      </c>
      <c r="B73" s="199" t="s">
        <v>26</v>
      </c>
      <c r="C73" s="161" t="s">
        <v>1277</v>
      </c>
      <c r="D73" s="189" t="s">
        <v>1358</v>
      </c>
      <c r="E73" s="190" t="s">
        <v>1278</v>
      </c>
      <c r="F73" s="192" t="s">
        <v>1279</v>
      </c>
      <c r="G73" s="191" t="s">
        <v>444</v>
      </c>
      <c r="H73" s="191" t="s">
        <v>1280</v>
      </c>
      <c r="I73" s="191">
        <v>4</v>
      </c>
      <c r="J73" s="191"/>
      <c r="K73" s="209">
        <f t="shared" si="3"/>
        <v>0.25</v>
      </c>
    </row>
    <row r="74" spans="1:11" ht="45" hidden="1" x14ac:dyDescent="0.25">
      <c r="A74" s="198">
        <v>2</v>
      </c>
      <c r="B74" s="199" t="s">
        <v>26</v>
      </c>
      <c r="C74" s="161" t="s">
        <v>1281</v>
      </c>
      <c r="D74" s="189" t="s">
        <v>350</v>
      </c>
      <c r="E74" s="190" t="s">
        <v>1282</v>
      </c>
      <c r="F74" s="192" t="s">
        <v>1283</v>
      </c>
      <c r="G74" s="191" t="s">
        <v>895</v>
      </c>
      <c r="H74" s="191" t="s">
        <v>1284</v>
      </c>
      <c r="I74" s="191" t="s">
        <v>895</v>
      </c>
      <c r="J74" s="191" t="s">
        <v>1284</v>
      </c>
      <c r="K74" s="55">
        <f t="shared" si="3"/>
        <v>0</v>
      </c>
    </row>
    <row r="75" spans="1:11" ht="45" hidden="1" x14ac:dyDescent="0.25">
      <c r="A75" s="198">
        <v>2</v>
      </c>
      <c r="B75" s="199" t="s">
        <v>26</v>
      </c>
      <c r="C75" s="161" t="s">
        <v>1285</v>
      </c>
      <c r="D75" s="189" t="s">
        <v>1331</v>
      </c>
      <c r="E75" s="190" t="s">
        <v>1286</v>
      </c>
      <c r="F75" s="192" t="s">
        <v>1287</v>
      </c>
      <c r="G75" s="191" t="s">
        <v>895</v>
      </c>
      <c r="H75" s="191" t="s">
        <v>1288</v>
      </c>
      <c r="I75" s="191" t="s">
        <v>895</v>
      </c>
      <c r="J75" s="191" t="s">
        <v>1288</v>
      </c>
      <c r="K75" s="55">
        <f t="shared" si="3"/>
        <v>0</v>
      </c>
    </row>
    <row r="76" spans="1:11" ht="45" hidden="1" x14ac:dyDescent="0.25">
      <c r="A76" s="198">
        <v>2</v>
      </c>
      <c r="B76" s="199" t="s">
        <v>26</v>
      </c>
      <c r="C76" s="162" t="s">
        <v>1289</v>
      </c>
      <c r="D76" s="189" t="s">
        <v>1375</v>
      </c>
      <c r="E76" s="190" t="s">
        <v>1036</v>
      </c>
      <c r="F76" s="192" t="s">
        <v>1290</v>
      </c>
      <c r="G76" s="193"/>
      <c r="H76" s="193"/>
      <c r="I76" s="191">
        <v>2</v>
      </c>
      <c r="J76" s="191" t="s">
        <v>981</v>
      </c>
      <c r="K76" s="205">
        <f t="shared" si="3"/>
        <v>1</v>
      </c>
    </row>
    <row r="77" spans="1:11" ht="141.75" hidden="1" x14ac:dyDescent="0.25">
      <c r="A77" s="198">
        <v>1</v>
      </c>
      <c r="B77" s="199" t="s">
        <v>20</v>
      </c>
      <c r="C77" s="161" t="s">
        <v>892</v>
      </c>
      <c r="D77" s="189" t="s">
        <v>350</v>
      </c>
      <c r="E77" s="190" t="s">
        <v>1048</v>
      </c>
      <c r="F77" s="192" t="s">
        <v>1049</v>
      </c>
      <c r="G77" s="191" t="s">
        <v>895</v>
      </c>
      <c r="H77" s="191" t="s">
        <v>1050</v>
      </c>
      <c r="I77" s="191" t="s">
        <v>895</v>
      </c>
      <c r="J77" s="191" t="s">
        <v>1050</v>
      </c>
      <c r="K77" s="55">
        <f t="shared" si="3"/>
        <v>0</v>
      </c>
    </row>
    <row r="78" spans="1:11" ht="330.75" hidden="1" x14ac:dyDescent="0.25">
      <c r="A78" s="198">
        <v>1</v>
      </c>
      <c r="B78" s="199" t="s">
        <v>20</v>
      </c>
      <c r="C78" s="161" t="s">
        <v>922</v>
      </c>
      <c r="D78" s="189" t="s">
        <v>1053</v>
      </c>
      <c r="E78" s="190" t="s">
        <v>1051</v>
      </c>
      <c r="F78" s="192" t="s">
        <v>1052</v>
      </c>
      <c r="G78" s="191" t="s">
        <v>975</v>
      </c>
      <c r="H78" s="191" t="s">
        <v>1053</v>
      </c>
      <c r="I78" s="191" t="s">
        <v>975</v>
      </c>
      <c r="J78" s="191" t="s">
        <v>1053</v>
      </c>
      <c r="K78" s="55">
        <f t="shared" si="3"/>
        <v>0</v>
      </c>
    </row>
    <row r="79" spans="1:11" ht="126" hidden="1" x14ac:dyDescent="0.25">
      <c r="A79" s="210">
        <v>1</v>
      </c>
      <c r="B79" s="211" t="s">
        <v>20</v>
      </c>
      <c r="C79" s="212" t="s">
        <v>942</v>
      </c>
      <c r="D79" s="213" t="s">
        <v>1368</v>
      </c>
      <c r="E79" s="214" t="s">
        <v>1054</v>
      </c>
      <c r="F79" s="215" t="s">
        <v>1055</v>
      </c>
      <c r="G79" s="216" t="s">
        <v>1056</v>
      </c>
      <c r="H79" s="216" t="s">
        <v>1057</v>
      </c>
      <c r="I79" s="216"/>
      <c r="J79" s="216"/>
      <c r="K79" s="216"/>
    </row>
    <row r="80" spans="1:11" ht="110.25" hidden="1" x14ac:dyDescent="0.25">
      <c r="A80" s="198">
        <v>1</v>
      </c>
      <c r="B80" s="199" t="s">
        <v>20</v>
      </c>
      <c r="C80" s="161" t="s">
        <v>1058</v>
      </c>
      <c r="D80" s="189" t="s">
        <v>1036</v>
      </c>
      <c r="E80" s="190" t="s">
        <v>1059</v>
      </c>
      <c r="F80" s="192" t="s">
        <v>1060</v>
      </c>
      <c r="G80" s="191" t="s">
        <v>427</v>
      </c>
      <c r="H80" s="191" t="s">
        <v>977</v>
      </c>
      <c r="I80" s="191" t="s">
        <v>427</v>
      </c>
      <c r="J80" s="191" t="s">
        <v>977</v>
      </c>
      <c r="K80" s="55">
        <f t="shared" ref="K80:K87" si="4">(I80-G80)/I80</f>
        <v>0</v>
      </c>
    </row>
    <row r="81" spans="1:11" ht="346.5" hidden="1" x14ac:dyDescent="0.25">
      <c r="A81" s="198">
        <v>1</v>
      </c>
      <c r="B81" s="199" t="s">
        <v>20</v>
      </c>
      <c r="C81" s="161" t="s">
        <v>1061</v>
      </c>
      <c r="D81" s="189" t="s">
        <v>1373</v>
      </c>
      <c r="E81" s="190" t="s">
        <v>1062</v>
      </c>
      <c r="F81" s="192" t="s">
        <v>1063</v>
      </c>
      <c r="G81" s="191" t="s">
        <v>971</v>
      </c>
      <c r="H81" s="191" t="s">
        <v>1064</v>
      </c>
      <c r="I81" s="191">
        <v>4</v>
      </c>
      <c r="J81" s="191" t="s">
        <v>1064</v>
      </c>
      <c r="K81" s="55">
        <f t="shared" si="4"/>
        <v>0</v>
      </c>
    </row>
    <row r="82" spans="1:11" ht="94.5" hidden="1" x14ac:dyDescent="0.25">
      <c r="A82" s="198">
        <v>1</v>
      </c>
      <c r="B82" s="199" t="s">
        <v>20</v>
      </c>
      <c r="C82" s="161" t="s">
        <v>1065</v>
      </c>
      <c r="D82" s="189" t="s">
        <v>1383</v>
      </c>
      <c r="E82" s="190" t="s">
        <v>1066</v>
      </c>
      <c r="F82" s="192" t="s">
        <v>1067</v>
      </c>
      <c r="G82" s="191" t="s">
        <v>895</v>
      </c>
      <c r="H82" s="191" t="s">
        <v>1068</v>
      </c>
      <c r="I82" s="191" t="s">
        <v>895</v>
      </c>
      <c r="J82" s="191" t="s">
        <v>1068</v>
      </c>
      <c r="K82" s="55">
        <f t="shared" si="4"/>
        <v>0</v>
      </c>
    </row>
    <row r="83" spans="1:11" ht="110.25" hidden="1" x14ac:dyDescent="0.25">
      <c r="A83" s="198">
        <v>1</v>
      </c>
      <c r="B83" s="199" t="s">
        <v>20</v>
      </c>
      <c r="C83" s="161" t="s">
        <v>1069</v>
      </c>
      <c r="D83" s="189" t="s">
        <v>1381</v>
      </c>
      <c r="E83" s="190" t="s">
        <v>1070</v>
      </c>
      <c r="F83" s="192" t="s">
        <v>1071</v>
      </c>
      <c r="G83" s="191" t="s">
        <v>444</v>
      </c>
      <c r="H83" s="191" t="s">
        <v>1072</v>
      </c>
      <c r="I83" s="200">
        <v>30</v>
      </c>
      <c r="J83" s="191" t="s">
        <v>1072</v>
      </c>
      <c r="K83" s="167">
        <f t="shared" si="4"/>
        <v>0.9</v>
      </c>
    </row>
    <row r="84" spans="1:11" ht="126" hidden="1" x14ac:dyDescent="0.25">
      <c r="A84" s="198">
        <v>1</v>
      </c>
      <c r="B84" s="199" t="s">
        <v>20</v>
      </c>
      <c r="C84" s="161" t="s">
        <v>1073</v>
      </c>
      <c r="D84" s="189" t="s">
        <v>1374</v>
      </c>
      <c r="E84" s="190" t="s">
        <v>1074</v>
      </c>
      <c r="F84" s="192" t="s">
        <v>1075</v>
      </c>
      <c r="G84" s="191" t="s">
        <v>427</v>
      </c>
      <c r="H84" s="191" t="s">
        <v>1076</v>
      </c>
      <c r="I84" s="191" t="s">
        <v>427</v>
      </c>
      <c r="J84" s="191" t="s">
        <v>1076</v>
      </c>
      <c r="K84" s="55">
        <f t="shared" si="4"/>
        <v>0</v>
      </c>
    </row>
    <row r="85" spans="1:11" ht="110.25" hidden="1" x14ac:dyDescent="0.25">
      <c r="A85" s="198">
        <v>1</v>
      </c>
      <c r="B85" s="199" t="s">
        <v>20</v>
      </c>
      <c r="C85" s="161" t="s">
        <v>1077</v>
      </c>
      <c r="D85" s="189" t="s">
        <v>1072</v>
      </c>
      <c r="E85" s="190" t="s">
        <v>1078</v>
      </c>
      <c r="F85" s="192" t="s">
        <v>1079</v>
      </c>
      <c r="G85" s="191" t="s">
        <v>927</v>
      </c>
      <c r="H85" s="191" t="s">
        <v>1080</v>
      </c>
      <c r="I85" s="191" t="s">
        <v>927</v>
      </c>
      <c r="J85" s="191" t="s">
        <v>1080</v>
      </c>
      <c r="K85" s="55">
        <f t="shared" si="4"/>
        <v>0</v>
      </c>
    </row>
    <row r="86" spans="1:11" ht="173.25" hidden="1" x14ac:dyDescent="0.25">
      <c r="A86" s="198">
        <v>1</v>
      </c>
      <c r="B86" s="199" t="s">
        <v>20</v>
      </c>
      <c r="C86" s="161" t="s">
        <v>1081</v>
      </c>
      <c r="D86" s="189" t="s">
        <v>1383</v>
      </c>
      <c r="E86" s="190" t="s">
        <v>1082</v>
      </c>
      <c r="F86" s="192" t="s">
        <v>1083</v>
      </c>
      <c r="G86" s="191" t="s">
        <v>900</v>
      </c>
      <c r="H86" s="191" t="s">
        <v>1068</v>
      </c>
      <c r="I86" s="200">
        <v>9</v>
      </c>
      <c r="J86" s="191" t="s">
        <v>1068</v>
      </c>
      <c r="K86" s="201">
        <f t="shared" si="4"/>
        <v>0.1111111111111111</v>
      </c>
    </row>
    <row r="87" spans="1:11" ht="157.5" hidden="1" x14ac:dyDescent="0.25">
      <c r="A87" s="198">
        <v>1</v>
      </c>
      <c r="B87" s="199" t="s">
        <v>20</v>
      </c>
      <c r="C87" s="162" t="s">
        <v>1084</v>
      </c>
      <c r="D87" s="189" t="s">
        <v>1386</v>
      </c>
      <c r="E87" s="190" t="s">
        <v>697</v>
      </c>
      <c r="F87" s="192" t="s">
        <v>1085</v>
      </c>
      <c r="G87" s="191">
        <v>10</v>
      </c>
      <c r="H87" s="191" t="s">
        <v>1064</v>
      </c>
      <c r="I87" s="200">
        <v>10</v>
      </c>
      <c r="J87" s="191" t="s">
        <v>1064</v>
      </c>
      <c r="K87" s="167">
        <f t="shared" si="4"/>
        <v>0</v>
      </c>
    </row>
    <row r="88" spans="1:11" ht="47.25" hidden="1" x14ac:dyDescent="0.25">
      <c r="A88" s="210">
        <v>1</v>
      </c>
      <c r="B88" s="211" t="s">
        <v>20</v>
      </c>
      <c r="C88" s="212" t="s">
        <v>946</v>
      </c>
      <c r="D88" s="213" t="s">
        <v>1368</v>
      </c>
      <c r="E88" s="214" t="s">
        <v>1086</v>
      </c>
      <c r="F88" s="215" t="s">
        <v>1087</v>
      </c>
      <c r="G88" s="216" t="s">
        <v>427</v>
      </c>
      <c r="H88" s="216" t="s">
        <v>981</v>
      </c>
      <c r="I88" s="216"/>
      <c r="J88" s="216"/>
      <c r="K88" s="217"/>
    </row>
    <row r="89" spans="1:11" ht="126" hidden="1" x14ac:dyDescent="0.25">
      <c r="A89" s="198">
        <v>1</v>
      </c>
      <c r="B89" s="199" t="s">
        <v>20</v>
      </c>
      <c r="C89" s="161" t="s">
        <v>949</v>
      </c>
      <c r="D89" s="189" t="s">
        <v>1379</v>
      </c>
      <c r="E89" s="190" t="s">
        <v>1088</v>
      </c>
      <c r="F89" s="192" t="s">
        <v>1089</v>
      </c>
      <c r="G89" s="191" t="s">
        <v>1090</v>
      </c>
      <c r="H89" s="191" t="s">
        <v>1057</v>
      </c>
      <c r="I89" s="200">
        <v>146</v>
      </c>
      <c r="J89" s="191" t="s">
        <v>1057</v>
      </c>
      <c r="K89" s="167">
        <f>(I89-G89)/I89</f>
        <v>0.17808219178082191</v>
      </c>
    </row>
    <row r="90" spans="1:11" ht="189" hidden="1" x14ac:dyDescent="0.25">
      <c r="A90" s="198">
        <v>1</v>
      </c>
      <c r="B90" s="199" t="s">
        <v>20</v>
      </c>
      <c r="C90" s="161" t="s">
        <v>953</v>
      </c>
      <c r="D90" s="189" t="s">
        <v>1379</v>
      </c>
      <c r="E90" s="190" t="s">
        <v>1091</v>
      </c>
      <c r="F90" s="192" t="s">
        <v>1092</v>
      </c>
      <c r="G90" s="191" t="s">
        <v>1093</v>
      </c>
      <c r="H90" s="191" t="s">
        <v>1057</v>
      </c>
      <c r="I90" s="200">
        <v>250</v>
      </c>
      <c r="J90" s="191" t="s">
        <v>1057</v>
      </c>
      <c r="K90" s="167">
        <f>(I90-G90)/I90</f>
        <v>0.08</v>
      </c>
    </row>
    <row r="91" spans="1:11" ht="94.5" hidden="1" x14ac:dyDescent="0.25">
      <c r="A91" s="210">
        <v>1</v>
      </c>
      <c r="B91" s="211" t="s">
        <v>20</v>
      </c>
      <c r="C91" s="212" t="s">
        <v>982</v>
      </c>
      <c r="D91" s="213" t="s">
        <v>1368</v>
      </c>
      <c r="E91" s="214" t="s">
        <v>1094</v>
      </c>
      <c r="F91" s="215" t="s">
        <v>1095</v>
      </c>
      <c r="G91" s="216" t="s">
        <v>1096</v>
      </c>
      <c r="H91" s="216" t="s">
        <v>1097</v>
      </c>
      <c r="I91" s="216"/>
      <c r="J91" s="216"/>
      <c r="K91" s="216"/>
    </row>
    <row r="92" spans="1:11" ht="141.75" hidden="1" x14ac:dyDescent="0.25">
      <c r="A92" s="198">
        <v>1</v>
      </c>
      <c r="B92" s="199" t="s">
        <v>20</v>
      </c>
      <c r="C92" s="161" t="s">
        <v>1098</v>
      </c>
      <c r="D92" s="189" t="s">
        <v>1354</v>
      </c>
      <c r="E92" s="190" t="s">
        <v>1099</v>
      </c>
      <c r="F92" s="192" t="s">
        <v>1100</v>
      </c>
      <c r="G92" s="191" t="s">
        <v>895</v>
      </c>
      <c r="H92" s="191" t="s">
        <v>1101</v>
      </c>
      <c r="I92" s="191" t="s">
        <v>895</v>
      </c>
      <c r="J92" s="191" t="s">
        <v>1101</v>
      </c>
      <c r="K92" s="55">
        <f>(I92-G92)/I92</f>
        <v>0</v>
      </c>
    </row>
    <row r="93" spans="1:11" ht="78.75" hidden="1" x14ac:dyDescent="0.25">
      <c r="A93" s="198">
        <v>1</v>
      </c>
      <c r="B93" s="199" t="s">
        <v>20</v>
      </c>
      <c r="C93" s="161" t="s">
        <v>1102</v>
      </c>
      <c r="D93" s="189" t="s">
        <v>1355</v>
      </c>
      <c r="E93" s="190" t="s">
        <v>1103</v>
      </c>
      <c r="F93" s="192" t="s">
        <v>1104</v>
      </c>
      <c r="G93" s="191" t="s">
        <v>895</v>
      </c>
      <c r="H93" s="191" t="s">
        <v>1105</v>
      </c>
      <c r="I93" s="191" t="s">
        <v>895</v>
      </c>
      <c r="J93" s="191" t="s">
        <v>1105</v>
      </c>
      <c r="K93" s="55">
        <f>(I93-G93)/I93</f>
        <v>0</v>
      </c>
    </row>
    <row r="94" spans="1:11" ht="78.75" hidden="1" x14ac:dyDescent="0.25">
      <c r="A94" s="198">
        <v>1</v>
      </c>
      <c r="B94" s="199" t="s">
        <v>20</v>
      </c>
      <c r="C94" s="161" t="s">
        <v>1106</v>
      </c>
      <c r="D94" s="189" t="s">
        <v>1356</v>
      </c>
      <c r="E94" s="190" t="s">
        <v>1107</v>
      </c>
      <c r="F94" s="192" t="s">
        <v>1108</v>
      </c>
      <c r="G94" s="191" t="s">
        <v>895</v>
      </c>
      <c r="H94" s="191" t="s">
        <v>1109</v>
      </c>
      <c r="I94" s="191" t="s">
        <v>895</v>
      </c>
      <c r="J94" s="191" t="s">
        <v>1109</v>
      </c>
      <c r="K94" s="55">
        <f>(I94-G94)/I94</f>
        <v>0</v>
      </c>
    </row>
    <row r="95" spans="1:11" ht="78.75" hidden="1" x14ac:dyDescent="0.25">
      <c r="A95" s="198">
        <v>1</v>
      </c>
      <c r="B95" s="199" t="s">
        <v>20</v>
      </c>
      <c r="C95" s="161" t="s">
        <v>1110</v>
      </c>
      <c r="D95" s="189" t="s">
        <v>1377</v>
      </c>
      <c r="E95" s="190" t="s">
        <v>1111</v>
      </c>
      <c r="F95" s="192" t="s">
        <v>1112</v>
      </c>
      <c r="G95" s="191">
        <v>20</v>
      </c>
      <c r="H95" s="191" t="s">
        <v>1113</v>
      </c>
      <c r="I95" s="200">
        <v>32</v>
      </c>
      <c r="J95" s="191" t="s">
        <v>1113</v>
      </c>
      <c r="K95" s="201">
        <f>(I95-G95)/I95</f>
        <v>0.375</v>
      </c>
    </row>
    <row r="96" spans="1:11" ht="45" hidden="1" x14ac:dyDescent="0.25">
      <c r="A96" s="210">
        <v>1</v>
      </c>
      <c r="B96" s="211" t="s">
        <v>20</v>
      </c>
      <c r="C96" s="212" t="s">
        <v>987</v>
      </c>
      <c r="D96" s="213" t="s">
        <v>1368</v>
      </c>
      <c r="E96" s="214" t="s">
        <v>1114</v>
      </c>
      <c r="F96" s="215" t="s">
        <v>605</v>
      </c>
      <c r="G96" s="216" t="s">
        <v>985</v>
      </c>
      <c r="H96" s="216" t="s">
        <v>1115</v>
      </c>
      <c r="I96" s="216"/>
      <c r="J96" s="216"/>
      <c r="K96" s="217"/>
    </row>
    <row r="97" spans="1:11" ht="126" hidden="1" x14ac:dyDescent="0.25">
      <c r="A97" s="198">
        <v>1</v>
      </c>
      <c r="B97" s="199" t="s">
        <v>20</v>
      </c>
      <c r="C97" s="161" t="s">
        <v>1116</v>
      </c>
      <c r="D97" s="189" t="s">
        <v>1336</v>
      </c>
      <c r="E97" s="190" t="s">
        <v>1117</v>
      </c>
      <c r="F97" s="192" t="s">
        <v>1118</v>
      </c>
      <c r="G97" s="191" t="s">
        <v>427</v>
      </c>
      <c r="H97" s="191" t="s">
        <v>1115</v>
      </c>
      <c r="I97" s="191" t="s">
        <v>427</v>
      </c>
      <c r="J97" s="191" t="s">
        <v>1115</v>
      </c>
      <c r="K97" s="55">
        <f t="shared" ref="K97:K102" si="5">(I97-G97)/I97</f>
        <v>0</v>
      </c>
    </row>
    <row r="98" spans="1:11" ht="126" hidden="1" x14ac:dyDescent="0.25">
      <c r="A98" s="198">
        <v>1</v>
      </c>
      <c r="B98" s="199" t="s">
        <v>20</v>
      </c>
      <c r="C98" s="161" t="s">
        <v>1116</v>
      </c>
      <c r="D98" s="189" t="s">
        <v>1375</v>
      </c>
      <c r="E98" s="190" t="s">
        <v>1117</v>
      </c>
      <c r="F98" s="192" t="s">
        <v>1118</v>
      </c>
      <c r="G98" s="191" t="s">
        <v>427</v>
      </c>
      <c r="H98" s="191" t="s">
        <v>1115</v>
      </c>
      <c r="I98" s="191" t="s">
        <v>427</v>
      </c>
      <c r="J98" s="191" t="s">
        <v>1115</v>
      </c>
      <c r="K98" s="209">
        <f t="shared" si="5"/>
        <v>0</v>
      </c>
    </row>
    <row r="99" spans="1:11" ht="78.75" hidden="1" x14ac:dyDescent="0.25">
      <c r="A99" s="198">
        <v>1</v>
      </c>
      <c r="B99" s="199" t="s">
        <v>20</v>
      </c>
      <c r="C99" s="161" t="s">
        <v>1119</v>
      </c>
      <c r="D99" s="189" t="s">
        <v>1339</v>
      </c>
      <c r="E99" s="190" t="s">
        <v>1120</v>
      </c>
      <c r="F99" s="192" t="s">
        <v>1121</v>
      </c>
      <c r="G99" s="191" t="s">
        <v>900</v>
      </c>
      <c r="H99" s="191" t="s">
        <v>1122</v>
      </c>
      <c r="I99" s="200">
        <v>36</v>
      </c>
      <c r="J99" s="191" t="s">
        <v>1122</v>
      </c>
      <c r="K99" s="208">
        <f t="shared" si="5"/>
        <v>0.77777777777777779</v>
      </c>
    </row>
    <row r="100" spans="1:11" ht="141.75" hidden="1" x14ac:dyDescent="0.25">
      <c r="A100" s="198">
        <v>1</v>
      </c>
      <c r="B100" s="199" t="s">
        <v>20</v>
      </c>
      <c r="C100" s="161" t="s">
        <v>1123</v>
      </c>
      <c r="D100" s="189" t="s">
        <v>1340</v>
      </c>
      <c r="E100" s="190" t="s">
        <v>1124</v>
      </c>
      <c r="F100" s="192" t="s">
        <v>1125</v>
      </c>
      <c r="G100" s="191" t="s">
        <v>895</v>
      </c>
      <c r="H100" s="191" t="s">
        <v>1126</v>
      </c>
      <c r="I100" s="191" t="s">
        <v>895</v>
      </c>
      <c r="J100" s="191" t="s">
        <v>1126</v>
      </c>
      <c r="K100" s="204">
        <f t="shared" si="5"/>
        <v>0</v>
      </c>
    </row>
    <row r="101" spans="1:11" ht="110.25" hidden="1" x14ac:dyDescent="0.25">
      <c r="A101" s="198">
        <v>1</v>
      </c>
      <c r="B101" s="199" t="s">
        <v>20</v>
      </c>
      <c r="C101" s="161" t="s">
        <v>1127</v>
      </c>
      <c r="D101" s="189" t="s">
        <v>1338</v>
      </c>
      <c r="E101" s="190" t="s">
        <v>1128</v>
      </c>
      <c r="F101" s="192" t="s">
        <v>1129</v>
      </c>
      <c r="G101" s="191" t="s">
        <v>1014</v>
      </c>
      <c r="H101" s="191" t="s">
        <v>1122</v>
      </c>
      <c r="I101" s="200">
        <v>480</v>
      </c>
      <c r="J101" s="191" t="s">
        <v>1122</v>
      </c>
      <c r="K101" s="167">
        <f t="shared" si="5"/>
        <v>0.9</v>
      </c>
    </row>
    <row r="102" spans="1:11" ht="78.75" hidden="1" x14ac:dyDescent="0.25">
      <c r="A102" s="198">
        <v>1</v>
      </c>
      <c r="B102" s="199" t="s">
        <v>20</v>
      </c>
      <c r="C102" s="161" t="s">
        <v>1044</v>
      </c>
      <c r="D102" s="189" t="s">
        <v>1331</v>
      </c>
      <c r="E102" s="190" t="s">
        <v>1130</v>
      </c>
      <c r="F102" s="192" t="s">
        <v>1131</v>
      </c>
      <c r="G102" s="191" t="s">
        <v>895</v>
      </c>
      <c r="H102" s="191" t="s">
        <v>1132</v>
      </c>
      <c r="I102" s="191" t="s">
        <v>895</v>
      </c>
      <c r="J102" s="191" t="s">
        <v>1132</v>
      </c>
      <c r="K102" s="205">
        <f t="shared" si="5"/>
        <v>0</v>
      </c>
    </row>
    <row r="103" spans="1:11" ht="141.75" x14ac:dyDescent="0.25">
      <c r="A103" s="210">
        <v>1</v>
      </c>
      <c r="B103" s="211" t="s">
        <v>6</v>
      </c>
      <c r="C103" s="212" t="s">
        <v>892</v>
      </c>
      <c r="D103" s="213" t="s">
        <v>1368</v>
      </c>
      <c r="E103" s="214" t="s">
        <v>893</v>
      </c>
      <c r="F103" s="215" t="s">
        <v>894</v>
      </c>
      <c r="G103" s="216" t="s">
        <v>895</v>
      </c>
      <c r="H103" s="216" t="s">
        <v>896</v>
      </c>
      <c r="I103" s="216"/>
      <c r="J103" s="216"/>
      <c r="K103" s="218"/>
    </row>
    <row r="104" spans="1:11" ht="110.25" x14ac:dyDescent="0.25">
      <c r="A104" s="198">
        <v>1</v>
      </c>
      <c r="B104" s="199" t="s">
        <v>6</v>
      </c>
      <c r="C104" s="161" t="s">
        <v>897</v>
      </c>
      <c r="D104" s="189" t="s">
        <v>1369</v>
      </c>
      <c r="E104" s="190" t="s">
        <v>898</v>
      </c>
      <c r="F104" s="192" t="s">
        <v>899</v>
      </c>
      <c r="G104" s="191" t="s">
        <v>900</v>
      </c>
      <c r="H104" s="191" t="s">
        <v>901</v>
      </c>
      <c r="I104" s="191" t="s">
        <v>900</v>
      </c>
      <c r="J104" s="191" t="s">
        <v>901</v>
      </c>
      <c r="K104" s="55">
        <f t="shared" ref="K104:K109" si="6">(I104-G104)/I104</f>
        <v>0</v>
      </c>
    </row>
    <row r="105" spans="1:11" ht="110.25" x14ac:dyDescent="0.25">
      <c r="A105" s="198">
        <v>1</v>
      </c>
      <c r="B105" s="199" t="s">
        <v>6</v>
      </c>
      <c r="C105" s="161" t="s">
        <v>902</v>
      </c>
      <c r="D105" s="189" t="s">
        <v>1346</v>
      </c>
      <c r="E105" s="190" t="s">
        <v>903</v>
      </c>
      <c r="F105" s="192" t="s">
        <v>904</v>
      </c>
      <c r="G105" s="191" t="s">
        <v>895</v>
      </c>
      <c r="H105" s="191" t="s">
        <v>905</v>
      </c>
      <c r="I105" s="191" t="s">
        <v>895</v>
      </c>
      <c r="J105" s="191" t="s">
        <v>905</v>
      </c>
      <c r="K105" s="205">
        <f t="shared" si="6"/>
        <v>0</v>
      </c>
    </row>
    <row r="106" spans="1:11" ht="141.75" x14ac:dyDescent="0.25">
      <c r="A106" s="198">
        <v>1</v>
      </c>
      <c r="B106" s="199" t="s">
        <v>6</v>
      </c>
      <c r="C106" s="161" t="s">
        <v>906</v>
      </c>
      <c r="D106" s="189" t="s">
        <v>1370</v>
      </c>
      <c r="E106" s="190" t="s">
        <v>907</v>
      </c>
      <c r="F106" s="192" t="s">
        <v>908</v>
      </c>
      <c r="G106" s="191" t="s">
        <v>895</v>
      </c>
      <c r="H106" s="191" t="s">
        <v>909</v>
      </c>
      <c r="I106" s="191" t="s">
        <v>895</v>
      </c>
      <c r="J106" s="191" t="s">
        <v>909</v>
      </c>
      <c r="K106" s="55">
        <f t="shared" si="6"/>
        <v>0</v>
      </c>
    </row>
    <row r="107" spans="1:11" ht="267.75" x14ac:dyDescent="0.25">
      <c r="A107" s="198">
        <v>1</v>
      </c>
      <c r="B107" s="199" t="s">
        <v>6</v>
      </c>
      <c r="C107" s="161" t="s">
        <v>910</v>
      </c>
      <c r="D107" s="189" t="s">
        <v>1371</v>
      </c>
      <c r="E107" s="190" t="s">
        <v>911</v>
      </c>
      <c r="F107" s="192" t="s">
        <v>912</v>
      </c>
      <c r="G107" s="191" t="s">
        <v>895</v>
      </c>
      <c r="H107" s="191" t="s">
        <v>913</v>
      </c>
      <c r="I107" s="191" t="s">
        <v>895</v>
      </c>
      <c r="J107" s="191" t="s">
        <v>913</v>
      </c>
      <c r="K107" s="55">
        <f t="shared" si="6"/>
        <v>0</v>
      </c>
    </row>
    <row r="108" spans="1:11" ht="94.5" x14ac:dyDescent="0.25">
      <c r="A108" s="198">
        <v>1</v>
      </c>
      <c r="B108" s="199" t="s">
        <v>6</v>
      </c>
      <c r="C108" s="161" t="s">
        <v>914</v>
      </c>
      <c r="D108" s="189" t="s">
        <v>1372</v>
      </c>
      <c r="E108" s="190" t="s">
        <v>915</v>
      </c>
      <c r="F108" s="192" t="s">
        <v>916</v>
      </c>
      <c r="G108" s="191" t="s">
        <v>895</v>
      </c>
      <c r="H108" s="191" t="s">
        <v>917</v>
      </c>
      <c r="I108" s="191" t="s">
        <v>895</v>
      </c>
      <c r="J108" s="191" t="s">
        <v>917</v>
      </c>
      <c r="K108" s="205">
        <f t="shared" si="6"/>
        <v>0</v>
      </c>
    </row>
    <row r="109" spans="1:11" ht="63" x14ac:dyDescent="0.25">
      <c r="A109" s="198">
        <v>1</v>
      </c>
      <c r="B109" s="199" t="s">
        <v>6</v>
      </c>
      <c r="C109" s="161" t="s">
        <v>918</v>
      </c>
      <c r="D109" s="189" t="s">
        <v>1373</v>
      </c>
      <c r="E109" s="190" t="s">
        <v>919</v>
      </c>
      <c r="F109" s="192" t="s">
        <v>920</v>
      </c>
      <c r="G109" s="191">
        <v>5</v>
      </c>
      <c r="H109" s="191" t="s">
        <v>921</v>
      </c>
      <c r="I109" s="191">
        <v>5</v>
      </c>
      <c r="J109" s="191" t="s">
        <v>921</v>
      </c>
      <c r="K109" s="55">
        <f t="shared" si="6"/>
        <v>0</v>
      </c>
    </row>
    <row r="110" spans="1:11" ht="126" x14ac:dyDescent="0.25">
      <c r="A110" s="210">
        <v>1</v>
      </c>
      <c r="B110" s="211" t="s">
        <v>6</v>
      </c>
      <c r="C110" s="212" t="s">
        <v>922</v>
      </c>
      <c r="D110" s="213" t="s">
        <v>1368</v>
      </c>
      <c r="E110" s="214" t="s">
        <v>923</v>
      </c>
      <c r="F110" s="215" t="s">
        <v>924</v>
      </c>
      <c r="G110" s="216" t="s">
        <v>605</v>
      </c>
      <c r="H110" s="216" t="s">
        <v>605</v>
      </c>
      <c r="I110" s="216"/>
      <c r="J110" s="216"/>
      <c r="K110" s="217"/>
    </row>
    <row r="111" spans="1:11" ht="60" x14ac:dyDescent="0.25">
      <c r="A111" s="198">
        <v>1</v>
      </c>
      <c r="B111" s="199" t="s">
        <v>6</v>
      </c>
      <c r="C111" s="161" t="s">
        <v>224</v>
      </c>
      <c r="D111" s="189" t="s">
        <v>1369</v>
      </c>
      <c r="E111" s="190" t="s">
        <v>925</v>
      </c>
      <c r="F111" s="192" t="s">
        <v>926</v>
      </c>
      <c r="G111" s="191" t="s">
        <v>927</v>
      </c>
      <c r="H111" s="191" t="s">
        <v>928</v>
      </c>
      <c r="I111" s="191" t="s">
        <v>927</v>
      </c>
      <c r="J111" s="191" t="s">
        <v>928</v>
      </c>
      <c r="K111" s="205">
        <f>(I111-G111)/I111</f>
        <v>0</v>
      </c>
    </row>
    <row r="112" spans="1:11" ht="94.5" x14ac:dyDescent="0.25">
      <c r="A112" s="198">
        <v>1</v>
      </c>
      <c r="B112" s="199" t="s">
        <v>6</v>
      </c>
      <c r="C112" s="161" t="s">
        <v>227</v>
      </c>
      <c r="D112" s="189" t="s">
        <v>1347</v>
      </c>
      <c r="E112" s="190" t="s">
        <v>929</v>
      </c>
      <c r="F112" s="192" t="s">
        <v>930</v>
      </c>
      <c r="G112" s="191" t="s">
        <v>895</v>
      </c>
      <c r="H112" s="191" t="s">
        <v>931</v>
      </c>
      <c r="I112" s="191" t="s">
        <v>895</v>
      </c>
      <c r="J112" s="191" t="s">
        <v>931</v>
      </c>
      <c r="K112" s="55">
        <f>(I112-G112)/I112</f>
        <v>0</v>
      </c>
    </row>
    <row r="113" spans="1:11" ht="94.5" x14ac:dyDescent="0.25">
      <c r="A113" s="198">
        <v>1</v>
      </c>
      <c r="B113" s="199" t="s">
        <v>6</v>
      </c>
      <c r="C113" s="161" t="s">
        <v>229</v>
      </c>
      <c r="D113" s="189" t="s">
        <v>1348</v>
      </c>
      <c r="E113" s="190" t="s">
        <v>935</v>
      </c>
      <c r="F113" s="192" t="s">
        <v>936</v>
      </c>
      <c r="G113" s="191" t="s">
        <v>895</v>
      </c>
      <c r="H113" s="191" t="s">
        <v>937</v>
      </c>
      <c r="I113" s="191" t="s">
        <v>895</v>
      </c>
      <c r="J113" s="191" t="s">
        <v>937</v>
      </c>
      <c r="K113" s="55">
        <f>(I113-G113)/I113</f>
        <v>0</v>
      </c>
    </row>
    <row r="114" spans="1:11" ht="299.25" x14ac:dyDescent="0.25">
      <c r="A114" s="198">
        <v>1</v>
      </c>
      <c r="B114" s="199" t="s">
        <v>6</v>
      </c>
      <c r="C114" s="161" t="s">
        <v>942</v>
      </c>
      <c r="D114" s="189" t="s">
        <v>1375</v>
      </c>
      <c r="E114" s="190" t="s">
        <v>943</v>
      </c>
      <c r="F114" s="194" t="s">
        <v>944</v>
      </c>
      <c r="G114" s="191" t="s">
        <v>895</v>
      </c>
      <c r="H114" s="191" t="s">
        <v>945</v>
      </c>
      <c r="I114" s="191" t="s">
        <v>895</v>
      </c>
      <c r="J114" s="191" t="s">
        <v>945</v>
      </c>
      <c r="K114" s="55">
        <f>(I114-G114)/I114</f>
        <v>0</v>
      </c>
    </row>
    <row r="115" spans="1:11" ht="141.75" x14ac:dyDescent="0.25">
      <c r="A115" s="210">
        <v>1</v>
      </c>
      <c r="B115" s="211" t="s">
        <v>6</v>
      </c>
      <c r="C115" s="212" t="s">
        <v>946</v>
      </c>
      <c r="D115" s="213" t="s">
        <v>1368</v>
      </c>
      <c r="E115" s="214" t="s">
        <v>947</v>
      </c>
      <c r="F115" s="215" t="s">
        <v>948</v>
      </c>
      <c r="G115" s="216" t="s">
        <v>605</v>
      </c>
      <c r="H115" s="216" t="s">
        <v>605</v>
      </c>
      <c r="I115" s="216"/>
      <c r="J115" s="216"/>
      <c r="K115" s="217"/>
    </row>
    <row r="116" spans="1:11" ht="236.25" x14ac:dyDescent="0.25">
      <c r="A116" s="198">
        <v>1</v>
      </c>
      <c r="B116" s="199" t="s">
        <v>6</v>
      </c>
      <c r="C116" s="161" t="s">
        <v>949</v>
      </c>
      <c r="D116" s="189" t="s">
        <v>1333</v>
      </c>
      <c r="E116" s="190" t="s">
        <v>950</v>
      </c>
      <c r="F116" s="192" t="s">
        <v>951</v>
      </c>
      <c r="G116" s="191" t="s">
        <v>444</v>
      </c>
      <c r="H116" s="191" t="s">
        <v>952</v>
      </c>
      <c r="I116" s="191" t="s">
        <v>444</v>
      </c>
      <c r="J116" s="191" t="s">
        <v>952</v>
      </c>
      <c r="K116" s="55">
        <f t="shared" ref="K116:K122" si="7">(I116-G116)/I116</f>
        <v>0</v>
      </c>
    </row>
    <row r="117" spans="1:11" ht="126" x14ac:dyDescent="0.25">
      <c r="A117" s="198">
        <v>1</v>
      </c>
      <c r="B117" s="199" t="s">
        <v>6</v>
      </c>
      <c r="C117" s="161" t="s">
        <v>953</v>
      </c>
      <c r="D117" s="189" t="s">
        <v>1334</v>
      </c>
      <c r="E117" s="190" t="s">
        <v>954</v>
      </c>
      <c r="F117" s="192" t="s">
        <v>955</v>
      </c>
      <c r="G117" s="191" t="s">
        <v>895</v>
      </c>
      <c r="H117" s="191" t="s">
        <v>956</v>
      </c>
      <c r="I117" s="191" t="s">
        <v>895</v>
      </c>
      <c r="J117" s="191" t="s">
        <v>956</v>
      </c>
      <c r="K117" s="55">
        <f t="shared" si="7"/>
        <v>0</v>
      </c>
    </row>
    <row r="118" spans="1:11" ht="63" x14ac:dyDescent="0.25">
      <c r="A118" s="198">
        <v>1</v>
      </c>
      <c r="B118" s="199" t="s">
        <v>6</v>
      </c>
      <c r="C118" s="161" t="s">
        <v>957</v>
      </c>
      <c r="D118" s="189" t="s">
        <v>1335</v>
      </c>
      <c r="E118" s="190" t="s">
        <v>958</v>
      </c>
      <c r="F118" s="192" t="s">
        <v>959</v>
      </c>
      <c r="G118" s="191" t="s">
        <v>895</v>
      </c>
      <c r="H118" s="191" t="s">
        <v>958</v>
      </c>
      <c r="I118" s="191" t="s">
        <v>895</v>
      </c>
      <c r="J118" s="191" t="s">
        <v>958</v>
      </c>
      <c r="K118" s="55">
        <f t="shared" si="7"/>
        <v>0</v>
      </c>
    </row>
    <row r="119" spans="1:11" ht="110.25" x14ac:dyDescent="0.25">
      <c r="A119" s="198">
        <v>1</v>
      </c>
      <c r="B119" s="199" t="s">
        <v>6</v>
      </c>
      <c r="C119" s="161" t="s">
        <v>960</v>
      </c>
      <c r="D119" s="189" t="s">
        <v>1376</v>
      </c>
      <c r="E119" s="190" t="s">
        <v>961</v>
      </c>
      <c r="F119" s="192" t="s">
        <v>962</v>
      </c>
      <c r="G119" s="191">
        <v>35</v>
      </c>
      <c r="H119" s="191" t="s">
        <v>1458</v>
      </c>
      <c r="I119" s="191">
        <v>35</v>
      </c>
      <c r="J119" s="191" t="s">
        <v>963</v>
      </c>
      <c r="K119" s="55">
        <f t="shared" si="7"/>
        <v>0</v>
      </c>
    </row>
    <row r="120" spans="1:11" ht="157.5" x14ac:dyDescent="0.25">
      <c r="A120" s="198">
        <v>1</v>
      </c>
      <c r="B120" s="199" t="s">
        <v>6</v>
      </c>
      <c r="C120" s="161" t="s">
        <v>964</v>
      </c>
      <c r="D120" s="189" t="s">
        <v>1336</v>
      </c>
      <c r="E120" s="190" t="s">
        <v>965</v>
      </c>
      <c r="F120" s="192" t="s">
        <v>966</v>
      </c>
      <c r="G120" s="191" t="s">
        <v>967</v>
      </c>
      <c r="H120" s="191" t="s">
        <v>968</v>
      </c>
      <c r="I120" s="200">
        <v>51</v>
      </c>
      <c r="J120" s="191" t="s">
        <v>1457</v>
      </c>
      <c r="K120" s="167">
        <f t="shared" si="7"/>
        <v>0.76470588235294112</v>
      </c>
    </row>
    <row r="121" spans="1:11" ht="315" x14ac:dyDescent="0.25">
      <c r="A121" s="198">
        <v>1</v>
      </c>
      <c r="B121" s="199" t="s">
        <v>6</v>
      </c>
      <c r="C121" s="161" t="s">
        <v>228</v>
      </c>
      <c r="D121" s="189" t="s">
        <v>1374</v>
      </c>
      <c r="E121" s="190" t="s">
        <v>932</v>
      </c>
      <c r="F121" s="192" t="s">
        <v>933</v>
      </c>
      <c r="G121" s="191" t="s">
        <v>934</v>
      </c>
      <c r="H121" s="191" t="s">
        <v>131</v>
      </c>
      <c r="I121" s="191">
        <v>28</v>
      </c>
      <c r="J121" s="191" t="s">
        <v>131</v>
      </c>
      <c r="K121" s="167">
        <f t="shared" si="7"/>
        <v>0.6428571428571429</v>
      </c>
    </row>
    <row r="122" spans="1:11" ht="236.25" x14ac:dyDescent="0.25">
      <c r="A122" s="198">
        <v>1</v>
      </c>
      <c r="B122" s="199" t="s">
        <v>6</v>
      </c>
      <c r="C122" s="161" t="s">
        <v>231</v>
      </c>
      <c r="D122" s="189" t="s">
        <v>1374</v>
      </c>
      <c r="E122" s="190" t="s">
        <v>938</v>
      </c>
      <c r="F122" s="192" t="s">
        <v>939</v>
      </c>
      <c r="G122" s="191" t="s">
        <v>940</v>
      </c>
      <c r="H122" s="191" t="s">
        <v>941</v>
      </c>
      <c r="I122" s="191" t="s">
        <v>940</v>
      </c>
      <c r="J122" s="191" t="s">
        <v>941</v>
      </c>
      <c r="K122" s="55">
        <f t="shared" si="7"/>
        <v>0</v>
      </c>
    </row>
    <row r="123" spans="1:11" ht="110.25" hidden="1" x14ac:dyDescent="0.25">
      <c r="A123" s="198">
        <v>1</v>
      </c>
      <c r="B123" s="199" t="s">
        <v>10</v>
      </c>
      <c r="C123" s="161" t="s">
        <v>892</v>
      </c>
      <c r="D123" s="189" t="s">
        <v>350</v>
      </c>
      <c r="E123" s="190" t="s">
        <v>969</v>
      </c>
      <c r="F123" s="192" t="s">
        <v>970</v>
      </c>
      <c r="G123" s="191" t="s">
        <v>971</v>
      </c>
      <c r="H123" s="191" t="s">
        <v>972</v>
      </c>
      <c r="I123" s="191"/>
      <c r="J123" s="191" t="s">
        <v>972</v>
      </c>
      <c r="K123" s="55"/>
    </row>
    <row r="124" spans="1:11" ht="63" hidden="1" x14ac:dyDescent="0.25">
      <c r="A124" s="198">
        <v>1</v>
      </c>
      <c r="B124" s="199" t="s">
        <v>10</v>
      </c>
      <c r="C124" s="161" t="s">
        <v>922</v>
      </c>
      <c r="D124" s="189" t="s">
        <v>1377</v>
      </c>
      <c r="E124" s="190" t="s">
        <v>973</v>
      </c>
      <c r="F124" s="192" t="s">
        <v>974</v>
      </c>
      <c r="G124" s="191" t="s">
        <v>975</v>
      </c>
      <c r="H124" s="191" t="s">
        <v>972</v>
      </c>
      <c r="I124" s="193"/>
      <c r="J124" s="191" t="s">
        <v>972</v>
      </c>
      <c r="K124" s="55"/>
    </row>
    <row r="125" spans="1:11" ht="47.25" hidden="1" x14ac:dyDescent="0.25">
      <c r="A125" s="198">
        <v>1</v>
      </c>
      <c r="B125" s="199" t="s">
        <v>10</v>
      </c>
      <c r="C125" s="161" t="s">
        <v>942</v>
      </c>
      <c r="D125" s="189" t="s">
        <v>1036</v>
      </c>
      <c r="E125" s="190" t="s">
        <v>976</v>
      </c>
      <c r="F125" s="192" t="s">
        <v>1378</v>
      </c>
      <c r="G125" s="191" t="s">
        <v>940</v>
      </c>
      <c r="H125" s="191" t="s">
        <v>977</v>
      </c>
      <c r="I125" s="193"/>
      <c r="J125" s="191" t="s">
        <v>977</v>
      </c>
      <c r="K125" s="204"/>
    </row>
    <row r="126" spans="1:11" ht="31.5" hidden="1" x14ac:dyDescent="0.25">
      <c r="A126" s="198">
        <v>1</v>
      </c>
      <c r="B126" s="199" t="s">
        <v>10</v>
      </c>
      <c r="C126" s="161" t="s">
        <v>946</v>
      </c>
      <c r="D126" s="189" t="s">
        <v>1379</v>
      </c>
      <c r="E126" s="190" t="s">
        <v>978</v>
      </c>
      <c r="F126" s="192" t="s">
        <v>979</v>
      </c>
      <c r="G126" s="191" t="s">
        <v>980</v>
      </c>
      <c r="H126" s="191" t="s">
        <v>981</v>
      </c>
      <c r="I126" s="193"/>
      <c r="J126" s="191" t="s">
        <v>981</v>
      </c>
      <c r="K126" s="55"/>
    </row>
    <row r="127" spans="1:11" ht="157.5" hidden="1" x14ac:dyDescent="0.25">
      <c r="A127" s="198">
        <v>1</v>
      </c>
      <c r="B127" s="199" t="s">
        <v>10</v>
      </c>
      <c r="C127" s="161" t="s">
        <v>982</v>
      </c>
      <c r="D127" s="189" t="s">
        <v>1349</v>
      </c>
      <c r="E127" s="190" t="s">
        <v>983</v>
      </c>
      <c r="F127" s="192" t="s">
        <v>984</v>
      </c>
      <c r="G127" s="191" t="s">
        <v>985</v>
      </c>
      <c r="H127" s="191" t="s">
        <v>986</v>
      </c>
      <c r="I127" s="191"/>
      <c r="J127" s="191" t="s">
        <v>986</v>
      </c>
      <c r="K127" s="55"/>
    </row>
    <row r="128" spans="1:11" ht="204.75" hidden="1" x14ac:dyDescent="0.25">
      <c r="A128" s="198">
        <v>1</v>
      </c>
      <c r="B128" s="199" t="s">
        <v>10</v>
      </c>
      <c r="C128" s="161" t="s">
        <v>987</v>
      </c>
      <c r="D128" s="189" t="s">
        <v>1337</v>
      </c>
      <c r="E128" s="190" t="s">
        <v>988</v>
      </c>
      <c r="F128" s="192" t="s">
        <v>989</v>
      </c>
      <c r="G128" s="191" t="s">
        <v>990</v>
      </c>
      <c r="H128" s="191" t="s">
        <v>991</v>
      </c>
      <c r="I128" s="193"/>
      <c r="J128" s="191" t="s">
        <v>991</v>
      </c>
      <c r="K128" s="55"/>
    </row>
    <row r="129" spans="1:11" ht="47.25" hidden="1" x14ac:dyDescent="0.25">
      <c r="A129" s="210">
        <v>2</v>
      </c>
      <c r="B129" s="211" t="s">
        <v>24</v>
      </c>
      <c r="C129" s="212" t="s">
        <v>892</v>
      </c>
      <c r="D129" s="213" t="s">
        <v>1368</v>
      </c>
      <c r="E129" s="214" t="s">
        <v>1204</v>
      </c>
      <c r="F129" s="215" t="s">
        <v>1205</v>
      </c>
      <c r="G129" s="216" t="s">
        <v>934</v>
      </c>
      <c r="H129" s="216" t="s">
        <v>1206</v>
      </c>
      <c r="I129" s="219"/>
      <c r="J129" s="216"/>
      <c r="K129" s="217"/>
    </row>
    <row r="130" spans="1:11" ht="47.25" hidden="1" x14ac:dyDescent="0.25">
      <c r="A130" s="198">
        <v>2</v>
      </c>
      <c r="B130" s="199" t="s">
        <v>24</v>
      </c>
      <c r="C130" s="161" t="s">
        <v>902</v>
      </c>
      <c r="D130" s="189" t="s">
        <v>1373</v>
      </c>
      <c r="E130" s="190" t="s">
        <v>1209</v>
      </c>
      <c r="F130" s="192" t="s">
        <v>1210</v>
      </c>
      <c r="G130" s="191" t="s">
        <v>444</v>
      </c>
      <c r="H130" s="191" t="s">
        <v>1211</v>
      </c>
      <c r="I130" s="200">
        <v>4</v>
      </c>
      <c r="J130" s="191" t="s">
        <v>1211</v>
      </c>
      <c r="K130" s="167">
        <f>(I130-G130)/I130</f>
        <v>0.25</v>
      </c>
    </row>
    <row r="131" spans="1:11" ht="141.75" hidden="1" x14ac:dyDescent="0.25">
      <c r="A131" s="210">
        <v>2</v>
      </c>
      <c r="B131" s="211" t="s">
        <v>24</v>
      </c>
      <c r="C131" s="212" t="s">
        <v>922</v>
      </c>
      <c r="D131" s="213" t="s">
        <v>1368</v>
      </c>
      <c r="E131" s="214" t="s">
        <v>1212</v>
      </c>
      <c r="F131" s="215" t="s">
        <v>1213</v>
      </c>
      <c r="G131" s="216" t="s">
        <v>895</v>
      </c>
      <c r="H131" s="216" t="s">
        <v>1214</v>
      </c>
      <c r="I131" s="216"/>
      <c r="J131" s="216"/>
      <c r="K131" s="217"/>
    </row>
    <row r="132" spans="1:11" ht="63" hidden="1" x14ac:dyDescent="0.25">
      <c r="A132" s="198">
        <v>2</v>
      </c>
      <c r="B132" s="199" t="s">
        <v>24</v>
      </c>
      <c r="C132" s="161" t="s">
        <v>224</v>
      </c>
      <c r="D132" s="189" t="s">
        <v>1358</v>
      </c>
      <c r="E132" s="190" t="s">
        <v>1215</v>
      </c>
      <c r="F132" s="192" t="s">
        <v>1216</v>
      </c>
      <c r="G132" s="191" t="s">
        <v>895</v>
      </c>
      <c r="H132" s="191" t="s">
        <v>1214</v>
      </c>
      <c r="I132" s="191" t="s">
        <v>895</v>
      </c>
      <c r="J132" s="191" t="s">
        <v>1214</v>
      </c>
      <c r="K132" s="204">
        <f>(I132-G132)/I132</f>
        <v>0</v>
      </c>
    </row>
    <row r="133" spans="1:11" ht="47.25" hidden="1" x14ac:dyDescent="0.25">
      <c r="A133" s="198">
        <v>2</v>
      </c>
      <c r="B133" s="199" t="s">
        <v>24</v>
      </c>
      <c r="C133" s="161" t="s">
        <v>227</v>
      </c>
      <c r="D133" s="189" t="s">
        <v>1392</v>
      </c>
      <c r="E133" s="190" t="s">
        <v>1217</v>
      </c>
      <c r="F133" s="192" t="s">
        <v>1218</v>
      </c>
      <c r="G133" s="191" t="s">
        <v>427</v>
      </c>
      <c r="H133" s="191" t="s">
        <v>981</v>
      </c>
      <c r="I133" s="200">
        <v>3</v>
      </c>
      <c r="J133" s="191" t="s">
        <v>981</v>
      </c>
      <c r="K133" s="220">
        <f>(I133-G133)/I133</f>
        <v>0.33333333333333331</v>
      </c>
    </row>
    <row r="134" spans="1:11" ht="47.25" hidden="1" x14ac:dyDescent="0.25">
      <c r="A134" s="210">
        <v>2</v>
      </c>
      <c r="B134" s="211" t="s">
        <v>24</v>
      </c>
      <c r="C134" s="212" t="s">
        <v>942</v>
      </c>
      <c r="D134" s="213" t="s">
        <v>1368</v>
      </c>
      <c r="E134" s="214" t="s">
        <v>1219</v>
      </c>
      <c r="F134" s="215" t="s">
        <v>1220</v>
      </c>
      <c r="G134" s="216" t="s">
        <v>971</v>
      </c>
      <c r="H134" s="216" t="s">
        <v>1221</v>
      </c>
      <c r="I134" s="216"/>
      <c r="J134" s="216"/>
      <c r="K134" s="217"/>
    </row>
    <row r="135" spans="1:11" ht="45" hidden="1" x14ac:dyDescent="0.25">
      <c r="A135" s="198">
        <v>2</v>
      </c>
      <c r="B135" s="199" t="s">
        <v>24</v>
      </c>
      <c r="C135" s="161" t="s">
        <v>1058</v>
      </c>
      <c r="D135" s="189" t="s">
        <v>1381</v>
      </c>
      <c r="E135" s="190" t="s">
        <v>1222</v>
      </c>
      <c r="F135" s="192" t="s">
        <v>1223</v>
      </c>
      <c r="G135" s="191" t="s">
        <v>971</v>
      </c>
      <c r="H135" s="191" t="s">
        <v>1221</v>
      </c>
      <c r="I135" s="191">
        <v>4</v>
      </c>
      <c r="J135" s="191" t="s">
        <v>1221</v>
      </c>
      <c r="K135" s="204">
        <f>(I135-G135)/I135</f>
        <v>0</v>
      </c>
    </row>
    <row r="136" spans="1:11" ht="47.25" hidden="1" x14ac:dyDescent="0.25">
      <c r="A136" s="198">
        <v>2</v>
      </c>
      <c r="B136" s="199" t="s">
        <v>24</v>
      </c>
      <c r="C136" s="161" t="s">
        <v>1061</v>
      </c>
      <c r="D136" s="189" t="s">
        <v>1393</v>
      </c>
      <c r="E136" s="190" t="s">
        <v>1224</v>
      </c>
      <c r="F136" s="192" t="s">
        <v>1225</v>
      </c>
      <c r="G136" s="191" t="s">
        <v>895</v>
      </c>
      <c r="H136" s="191" t="s">
        <v>1226</v>
      </c>
      <c r="I136" s="200">
        <v>11</v>
      </c>
      <c r="J136" s="191" t="s">
        <v>1226</v>
      </c>
      <c r="K136" s="221">
        <f>(I136-G136)/I136</f>
        <v>0.90909090909090906</v>
      </c>
    </row>
    <row r="137" spans="1:11" ht="63" hidden="1" x14ac:dyDescent="0.25">
      <c r="A137" s="210">
        <v>2</v>
      </c>
      <c r="B137" s="211" t="s">
        <v>24</v>
      </c>
      <c r="C137" s="212" t="s">
        <v>946</v>
      </c>
      <c r="D137" s="213" t="s">
        <v>1368</v>
      </c>
      <c r="E137" s="214" t="s">
        <v>1227</v>
      </c>
      <c r="F137" s="215" t="s">
        <v>1228</v>
      </c>
      <c r="G137" s="216" t="s">
        <v>1027</v>
      </c>
      <c r="H137" s="216" t="s">
        <v>1229</v>
      </c>
      <c r="I137" s="216"/>
      <c r="J137" s="216"/>
      <c r="K137" s="217"/>
    </row>
    <row r="138" spans="1:11" ht="45" hidden="1" x14ac:dyDescent="0.25">
      <c r="A138" s="198">
        <v>2</v>
      </c>
      <c r="B138" s="199" t="s">
        <v>24</v>
      </c>
      <c r="C138" s="161" t="s">
        <v>949</v>
      </c>
      <c r="D138" s="189" t="s">
        <v>1335</v>
      </c>
      <c r="E138" s="190" t="s">
        <v>1230</v>
      </c>
      <c r="F138" s="192" t="s">
        <v>1231</v>
      </c>
      <c r="G138" s="191" t="s">
        <v>967</v>
      </c>
      <c r="H138" s="191" t="s">
        <v>1232</v>
      </c>
      <c r="I138" s="206">
        <v>11</v>
      </c>
      <c r="J138" s="191" t="s">
        <v>1232</v>
      </c>
      <c r="K138" s="168">
        <f t="shared" ref="K138:K143" si="8">(I138-G138)/I138</f>
        <v>-9.0909090909090912E-2</v>
      </c>
    </row>
    <row r="139" spans="1:11" ht="45" hidden="1" x14ac:dyDescent="0.25">
      <c r="A139" s="198">
        <v>2</v>
      </c>
      <c r="B139" s="199" t="s">
        <v>24</v>
      </c>
      <c r="C139" s="161" t="s">
        <v>953</v>
      </c>
      <c r="D139" s="189" t="s">
        <v>1344</v>
      </c>
      <c r="E139" s="190" t="s">
        <v>1233</v>
      </c>
      <c r="F139" s="192" t="s">
        <v>1234</v>
      </c>
      <c r="G139" s="191" t="s">
        <v>975</v>
      </c>
      <c r="H139" s="191" t="s">
        <v>1229</v>
      </c>
      <c r="I139" s="200">
        <v>7</v>
      </c>
      <c r="J139" s="191" t="s">
        <v>1229</v>
      </c>
      <c r="K139" s="220">
        <f t="shared" si="8"/>
        <v>0.14285714285714285</v>
      </c>
    </row>
    <row r="140" spans="1:11" ht="47.25" hidden="1" x14ac:dyDescent="0.25">
      <c r="A140" s="198">
        <v>2</v>
      </c>
      <c r="B140" s="199" t="s">
        <v>24</v>
      </c>
      <c r="C140" s="161" t="s">
        <v>957</v>
      </c>
      <c r="D140" s="189" t="s">
        <v>1336</v>
      </c>
      <c r="E140" s="190" t="s">
        <v>1149</v>
      </c>
      <c r="F140" s="192" t="s">
        <v>1235</v>
      </c>
      <c r="G140" s="191" t="s">
        <v>427</v>
      </c>
      <c r="H140" s="191" t="s">
        <v>1236</v>
      </c>
      <c r="I140" s="206">
        <v>1</v>
      </c>
      <c r="J140" s="191" t="s">
        <v>1236</v>
      </c>
      <c r="K140" s="168">
        <f t="shared" si="8"/>
        <v>-1</v>
      </c>
    </row>
    <row r="141" spans="1:11" ht="78.75" hidden="1" x14ac:dyDescent="0.25">
      <c r="A141" s="198">
        <v>2</v>
      </c>
      <c r="B141" s="199" t="s">
        <v>24</v>
      </c>
      <c r="C141" s="161" t="s">
        <v>982</v>
      </c>
      <c r="D141" s="189" t="s">
        <v>350</v>
      </c>
      <c r="E141" s="190" t="s">
        <v>1237</v>
      </c>
      <c r="F141" s="192" t="s">
        <v>1238</v>
      </c>
      <c r="G141" s="191" t="s">
        <v>971</v>
      </c>
      <c r="H141" s="191" t="s">
        <v>1239</v>
      </c>
      <c r="I141" s="191">
        <v>4</v>
      </c>
      <c r="J141" s="191" t="s">
        <v>1239</v>
      </c>
      <c r="K141" s="204">
        <f t="shared" si="8"/>
        <v>0</v>
      </c>
    </row>
    <row r="142" spans="1:11" ht="47.25" hidden="1" x14ac:dyDescent="0.25">
      <c r="A142" s="198">
        <v>2</v>
      </c>
      <c r="B142" s="199" t="s">
        <v>24</v>
      </c>
      <c r="C142" s="161" t="s">
        <v>987</v>
      </c>
      <c r="D142" s="189" t="s">
        <v>1331</v>
      </c>
      <c r="E142" s="190" t="s">
        <v>1240</v>
      </c>
      <c r="F142" s="192" t="s">
        <v>1241</v>
      </c>
      <c r="G142" s="191" t="s">
        <v>895</v>
      </c>
      <c r="H142" s="191" t="s">
        <v>1132</v>
      </c>
      <c r="I142" s="191" t="s">
        <v>895</v>
      </c>
      <c r="J142" s="191" t="s">
        <v>1132</v>
      </c>
      <c r="K142" s="204">
        <f t="shared" si="8"/>
        <v>0</v>
      </c>
    </row>
    <row r="143" spans="1:11" ht="95.25" hidden="1" thickBot="1" x14ac:dyDescent="0.3">
      <c r="A143" s="198">
        <v>2</v>
      </c>
      <c r="B143" s="199" t="s">
        <v>24</v>
      </c>
      <c r="C143" s="161" t="s">
        <v>897</v>
      </c>
      <c r="D143" s="195" t="s">
        <v>1374</v>
      </c>
      <c r="E143" s="190" t="s">
        <v>1207</v>
      </c>
      <c r="F143" s="192" t="s">
        <v>1208</v>
      </c>
      <c r="G143" s="191" t="s">
        <v>934</v>
      </c>
      <c r="H143" s="191" t="s">
        <v>1206</v>
      </c>
      <c r="I143" s="200">
        <v>27</v>
      </c>
      <c r="J143" s="191" t="s">
        <v>1206</v>
      </c>
      <c r="K143" s="221">
        <f t="shared" si="8"/>
        <v>0.62962962962962965</v>
      </c>
    </row>
    <row r="145" spans="9:9" x14ac:dyDescent="0.25">
      <c r="I145">
        <f>SUBTOTAL(9,I12:I133)</f>
        <v>119</v>
      </c>
    </row>
  </sheetData>
  <autoFilter ref="A1:K143" xr:uid="{5124C6A7-13DD-45A7-90E8-7E9C61168826}">
    <filterColumn colId="1">
      <filters>
        <filter val="Nodibinājums &quot;BĒRNU SLIMNĪCAS FONDS&quot;"/>
      </filters>
    </filterColumn>
    <sortState xmlns:xlrd2="http://schemas.microsoft.com/office/spreadsheetml/2017/richdata2" ref="A2:K143">
      <sortCondition ref="B1:B143"/>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Statuss</vt:lpstr>
      <vt:lpstr>Intervences loģika</vt:lpstr>
      <vt:lpstr>3.1.1. mērķi - mērķa grupas</vt:lpstr>
      <vt:lpstr>Mērķa grupas</vt:lpstr>
      <vt:lpstr>Mērķa grupas (2)</vt:lpstr>
      <vt:lpstr>Vismazāk aizsargātās grupas</vt:lpstr>
      <vt:lpstr>3.1.2. ieguldījumi</vt:lpstr>
      <vt:lpstr>Ieguldījumi</vt:lpstr>
      <vt:lpstr>3.1.3. darbības (list)</vt:lpstr>
      <vt:lpstr>3.1.3. darbības </vt:lpstr>
      <vt:lpstr>Rezultāti</vt:lpstr>
      <vt:lpstr>Pīlāru radars</vt:lpstr>
      <vt:lpstr>'Vismazāk aizsargātās grupas'!_Hlk52785138</vt:lpstr>
      <vt:lpstr>'3.1.3. darbības '!_Hlk52788770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Kristine Smirnova</dc:creator>
  <cp:keywords/>
  <dc:description/>
  <cp:lastModifiedBy>Martins Knite</cp:lastModifiedBy>
  <cp:revision/>
  <dcterms:created xsi:type="dcterms:W3CDTF">2015-06-05T18:19:34Z</dcterms:created>
  <dcterms:modified xsi:type="dcterms:W3CDTF">2026-06-15T20:15:25Z</dcterms:modified>
  <cp:category/>
  <cp:contentStatus/>
</cp:coreProperties>
</file>